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880"/>
  </bookViews>
  <sheets>
    <sheet name="Proposta conforme valores CG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s">#N/A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RET1">[3]Regula!$J$36</definedName>
    <definedName name="______RET1">[3]Regula!$J$36</definedName>
    <definedName name="____RET1">[3]Regula!$J$36</definedName>
    <definedName name="___a100000">#REF!</definedName>
    <definedName name="___a70000">#REF!</definedName>
    <definedName name="___RET1">[5]Regula!$J$36</definedName>
    <definedName name="__A1">#REF!</definedName>
    <definedName name="__a100000">#REF!</definedName>
    <definedName name="__a70000">#REF!</definedName>
    <definedName name="__c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[3]Regula!$J$36</definedName>
    <definedName name="__svi2">#REF!</definedName>
    <definedName name="__TT102">'[6]Relatório-1ª med.'!#REF!</definedName>
    <definedName name="__TT107">'[6]Relatório-1ª med.'!#REF!</definedName>
    <definedName name="__TT121">'[6]Relatório-1ª med.'!#REF!</definedName>
    <definedName name="__TT123">'[6]Relatório-1ª med.'!#REF!</definedName>
    <definedName name="__TT19">'[6]Relatório-1ª med.'!#REF!</definedName>
    <definedName name="__TT20">'[6]Relatório-1ª med.'!#REF!</definedName>
    <definedName name="__TT21">'[6]Relatório-1ª med.'!#REF!</definedName>
    <definedName name="__TT22">'[6]Relatório-1ª med.'!#REF!</definedName>
    <definedName name="__TT26">'[6]Relatório-1ª med.'!#REF!</definedName>
    <definedName name="__TT27">'[6]Relatório-1ª med.'!#REF!</definedName>
    <definedName name="__TT28">'[6]Relatório-1ª med.'!#REF!</definedName>
    <definedName name="__TT30">'[6]Relatório-1ª med.'!#REF!</definedName>
    <definedName name="__TT31">'[6]Relatório-1ª med.'!#REF!</definedName>
    <definedName name="__TT32">'[6]Relatório-1ª med.'!#REF!</definedName>
    <definedName name="__TT33">'[6]Relatório-1ª med.'!#REF!</definedName>
    <definedName name="__TT34">'[6]Relatório-1ª med.'!#REF!</definedName>
    <definedName name="__TT36">'[6]Relatório-1ª med.'!#REF!</definedName>
    <definedName name="__TT37">'[6]Relatório-1ª med.'!#REF!</definedName>
    <definedName name="__TT38">'[6]Relatório-1ª med.'!#REF!</definedName>
    <definedName name="__TT39">'[6]Relatório-1ª med.'!#REF!</definedName>
    <definedName name="__TT40">'[6]Relatório-1ª med.'!#REF!</definedName>
    <definedName name="__TT5">'[6]Relatório-1ª med.'!#REF!</definedName>
    <definedName name="__TT52">'[6]Relatório-1ª med.'!#REF!</definedName>
    <definedName name="__TT53">'[6]Relatório-1ª med.'!#REF!</definedName>
    <definedName name="__TT54">'[6]Relatório-1ª med.'!#REF!</definedName>
    <definedName name="__TT55">'[6]Relatório-1ª med.'!#REF!</definedName>
    <definedName name="__TT6">'[6]Relatório-1ª med.'!#REF!</definedName>
    <definedName name="__TT60">'[6]Relatório-1ª med.'!#REF!</definedName>
    <definedName name="__TT61">'[6]Relatório-1ª med.'!#REF!</definedName>
    <definedName name="__TT69">'[6]Relatório-1ª med.'!#REF!</definedName>
    <definedName name="__TT7">'[6]Relatório-1ª med.'!#REF!</definedName>
    <definedName name="__TT70">'[6]Relatório-1ª med.'!#REF!</definedName>
    <definedName name="__TT71">'[6]Relatório-1ª med.'!#REF!</definedName>
    <definedName name="__TT74">'[6]Relatório-1ª med.'!#REF!</definedName>
    <definedName name="__TT75">'[6]Relatório-1ª med.'!#REF!</definedName>
    <definedName name="__TT76">'[6]Relatório-1ª med.'!#REF!</definedName>
    <definedName name="__TT77">'[6]Relatório-1ª med.'!#REF!</definedName>
    <definedName name="__TT78">'[6]Relatório-1ª med.'!#REF!</definedName>
    <definedName name="__TT79">'[6]Relatório-1ª med.'!#REF!</definedName>
    <definedName name="__TT94">'[6]Relatório-1ª med.'!#REF!</definedName>
    <definedName name="__TT95">'[6]Relatório-1ª med.'!#REF!</definedName>
    <definedName name="__TT97">'[6]Relatório-1ª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A1">#REF!</definedName>
    <definedName name="_a100000">#REF!</definedName>
    <definedName name="_a70000">#REF!</definedName>
    <definedName name="_BDI1">'[7]Preços Geral'!$J$3</definedName>
    <definedName name="_c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xlnm._FilterDatabase" localSheetId="0" hidden="1">'Proposta conforme valores CGP'!$A$5:$L$5</definedName>
    <definedName name="_GLB2">#REF!</definedName>
    <definedName name="_i">#REF!</definedName>
    <definedName name="_i3">#REF!</definedName>
    <definedName name="_l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[5]Regula!$J$36</definedName>
    <definedName name="_s">#REF!</definedName>
    <definedName name="_svi2">#REF!</definedName>
    <definedName name="_t">#REF!</definedName>
    <definedName name="_Toc189039386_1">[8]ORÇAMENTO!#REF!</definedName>
    <definedName name="_TT123">'[6]Relatório-1ª med.'!#REF!</definedName>
    <definedName name="_TT19">'[6]Relatório-1ª med.'!#REF!</definedName>
    <definedName name="_TT20">'[6]Relatório-1ª med.'!#REF!</definedName>
    <definedName name="_TT21">'[6]Relatório-1ª med.'!#REF!</definedName>
    <definedName name="_TT22">'[6]Relatório-1ª med.'!#REF!</definedName>
    <definedName name="_TT26">'[6]Relatório-1ª med.'!#REF!</definedName>
    <definedName name="_TT27">'[6]Relatório-1ª med.'!#REF!</definedName>
    <definedName name="_TT28">'[6]Relatório-1ª med.'!#REF!</definedName>
    <definedName name="_TT30">'[6]Relatório-1ª med.'!#REF!</definedName>
    <definedName name="_TT31">'[6]Relatório-1ª med.'!#REF!</definedName>
    <definedName name="_TT32">'[6]Relatório-1ª med.'!#REF!</definedName>
    <definedName name="_TT33">'[6]Relatório-1ª med.'!#REF!</definedName>
    <definedName name="_TT34">'[6]Relatório-1ª med.'!#REF!</definedName>
    <definedName name="_TT36">'[6]Relatório-1ª med.'!#REF!</definedName>
    <definedName name="_TT37">'[6]Relatório-1ª med.'!#REF!</definedName>
    <definedName name="_TT38">'[6]Relatório-1ª med.'!#REF!</definedName>
    <definedName name="_TT39">'[6]Relatório-1ª med.'!#REF!</definedName>
    <definedName name="_TT40">'[6]Relatório-1ª med.'!#REF!</definedName>
    <definedName name="_TT5">'[6]Relatório-1ª med.'!#REF!</definedName>
    <definedName name="_TT52">'[6]Relatório-1ª med.'!#REF!</definedName>
    <definedName name="_TT53">'[6]Relatório-1ª med.'!#REF!</definedName>
    <definedName name="_TT54">'[6]Relatório-1ª med.'!#REF!</definedName>
    <definedName name="_TT55">'[6]Relatório-1ª med.'!#REF!</definedName>
    <definedName name="_TT6">'[6]Relatório-1ª med.'!#REF!</definedName>
    <definedName name="_TT60">'[6]Relatório-1ª med.'!#REF!</definedName>
    <definedName name="_TT61">'[6]Relatório-1ª med.'!#REF!</definedName>
    <definedName name="_TT69">'[6]Relatório-1ª med.'!#REF!</definedName>
    <definedName name="_TT7">'[6]Relatório-1ª med.'!#REF!</definedName>
    <definedName name="_TT70">'[6]Relatório-1ª med.'!#REF!</definedName>
    <definedName name="_TT71">'[6]Relatório-1ª med.'!#REF!</definedName>
    <definedName name="_TT74">'[6]Relatório-1ª med.'!#REF!</definedName>
    <definedName name="_TT75">'[6]Relatório-1ª med.'!#REF!</definedName>
    <definedName name="_TT76">'[6]Relatório-1ª med.'!#REF!</definedName>
    <definedName name="_TT77">'[6]Relatório-1ª med.'!#REF!</definedName>
    <definedName name="_TT78">'[6]Relatório-1ª med.'!#REF!</definedName>
    <definedName name="_TT79">'[6]Relatório-1ª med.'!#REF!</definedName>
    <definedName name="_TT94">'[6]Relatório-1ª med.'!#REF!</definedName>
    <definedName name="_TT95">'[6]Relatório-1ª med.'!#REF!</definedName>
    <definedName name="_TT97">'[6]Relatório-1ª med.'!#REF!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36">#REF!</definedName>
    <definedName name="A_38">#REF!</definedName>
    <definedName name="Á1">#REF!</definedName>
    <definedName name="A1_36">#REF!</definedName>
    <definedName name="AA">#REF!</definedName>
    <definedName name="AA_36">#REF!</definedName>
    <definedName name="AltImper">#REF!</definedName>
    <definedName name="ANTIGA">#REF!</definedName>
    <definedName name="ANTIGA_15">#REF!</definedName>
    <definedName name="ANTIGA_16">#REF!</definedName>
    <definedName name="ANTIGA_17">#REF!</definedName>
    <definedName name="ANTIGA_18">#REF!</definedName>
    <definedName name="ANTIGA_19">#REF!</definedName>
    <definedName name="ANTIGA_20">#REF!</definedName>
    <definedName name="ANTIGA_21">#REF!</definedName>
    <definedName name="ANTIGA_22">#REF!</definedName>
    <definedName name="ANTIGA_23">#REF!</definedName>
    <definedName name="ANTIGA_24">#REF!</definedName>
    <definedName name="ANTIGA_25">#REF!</definedName>
    <definedName name="ANTIGA_26">#REF!</definedName>
    <definedName name="ANTIGA_27">#REF!</definedName>
    <definedName name="ANTIGA_28">#REF!</definedName>
    <definedName name="ANTIGA_29">#REF!</definedName>
    <definedName name="ANTIGA_30">#REF!</definedName>
    <definedName name="ANTIGA_31">#REF!</definedName>
    <definedName name="ANTIGA_32">#REF!</definedName>
    <definedName name="ANTIGA_33">#REF!</definedName>
    <definedName name="ANTIGA_34">#REF!</definedName>
    <definedName name="ANTIGA_35">#REF!</definedName>
    <definedName name="ANTIGA_36">#REF!</definedName>
    <definedName name="ANTIGA_38">#REF!</definedName>
    <definedName name="AR">#REF!</definedName>
    <definedName name="area_base">[5]Base!$U$40</definedName>
    <definedName name="_xlnm.Print_Area" localSheetId="0">'Proposta conforme valores CGP'!$A$1:$G$685</definedName>
    <definedName name="Área_impressão_IM">#REF!</definedName>
    <definedName name="arredondamento">#REF!</definedName>
    <definedName name="aux">#REF!</definedName>
    <definedName name="aux_15">#REF!</definedName>
    <definedName name="aux_16">#REF!</definedName>
    <definedName name="aux_17">#REF!</definedName>
    <definedName name="aux_18">#REF!</definedName>
    <definedName name="aux_19">#REF!</definedName>
    <definedName name="aux_20">#REF!</definedName>
    <definedName name="aux_21">#REF!</definedName>
    <definedName name="aux_22">#REF!</definedName>
    <definedName name="aux_23">#REF!</definedName>
    <definedName name="aux_24">#REF!</definedName>
    <definedName name="aux_25">#REF!</definedName>
    <definedName name="aux_26">#REF!</definedName>
    <definedName name="aux_27">#REF!</definedName>
    <definedName name="aux_28">#REF!</definedName>
    <definedName name="aux_29">#REF!</definedName>
    <definedName name="aux_30">#REF!</definedName>
    <definedName name="aux_31">#REF!</definedName>
    <definedName name="aux_32">#REF!</definedName>
    <definedName name="aux_33">#REF!</definedName>
    <definedName name="aux_34">#REF!</definedName>
    <definedName name="aux_35">#REF!</definedName>
    <definedName name="aux_36">#REF!</definedName>
    <definedName name="aux_38">#REF!</definedName>
    <definedName name="auxiliar">#REF!</definedName>
    <definedName name="auxiliar_15">#REF!</definedName>
    <definedName name="auxiliar_16">#REF!</definedName>
    <definedName name="auxiliar_17">#REF!</definedName>
    <definedName name="auxiliar_18">#REF!</definedName>
    <definedName name="auxiliar_19">#REF!</definedName>
    <definedName name="auxiliar_20">#REF!</definedName>
    <definedName name="auxiliar_21">#REF!</definedName>
    <definedName name="auxiliar_22">#REF!</definedName>
    <definedName name="auxiliar_23">#REF!</definedName>
    <definedName name="auxiliar_24">#REF!</definedName>
    <definedName name="auxiliar_25">#REF!</definedName>
    <definedName name="auxiliar_26">#REF!</definedName>
    <definedName name="auxiliar_27">#REF!</definedName>
    <definedName name="auxiliar_28">#REF!</definedName>
    <definedName name="auxiliar_29">#REF!</definedName>
    <definedName name="auxiliar_30">#REF!</definedName>
    <definedName name="auxiliar_31">#REF!</definedName>
    <definedName name="auxiliar_32">#REF!</definedName>
    <definedName name="auxiliar_33">#REF!</definedName>
    <definedName name="auxiliar_34">#REF!</definedName>
    <definedName name="auxiliar_35">#REF!</definedName>
    <definedName name="auxiliar_36">#REF!</definedName>
    <definedName name="auxiliar_38">#REF!</definedName>
    <definedName name="B">#REF!</definedName>
    <definedName name="B_15">#REF!</definedName>
    <definedName name="B_16">#REF!</definedName>
    <definedName name="B_17">#REF!</definedName>
    <definedName name="B_18">#REF!</definedName>
    <definedName name="B_19">#REF!</definedName>
    <definedName name="B_20">#REF!</definedName>
    <definedName name="B_21">#REF!</definedName>
    <definedName name="B_22">#REF!</definedName>
    <definedName name="B_23">#REF!</definedName>
    <definedName name="B_36">#REF!</definedName>
    <definedName name="B_38">#REF!</definedName>
    <definedName name="bbasb">'[6]Relatório-1ª med.'!#REF!</definedName>
    <definedName name="bbbb">'[6]Relatório-1ª med.'!#REF!</definedName>
    <definedName name="bdi">'[9]Anexo 10 - Modelo 2'!$P$6</definedName>
    <definedName name="BDI.">#REF!</definedName>
    <definedName name="BDI._36">#REF!</definedName>
    <definedName name="bdi_15">#REF!</definedName>
    <definedName name="bdi_16">#REF!</definedName>
    <definedName name="bdi_17">#REF!</definedName>
    <definedName name="bdi_18">#REF!</definedName>
    <definedName name="bdi_19">#REF!</definedName>
    <definedName name="bdi_20">#REF!</definedName>
    <definedName name="bdi_21">#REF!</definedName>
    <definedName name="bdi_22">#REF!</definedName>
    <definedName name="bdi_23">#REF!</definedName>
    <definedName name="bdi_24">#REF!</definedName>
    <definedName name="bdi_25">#REF!</definedName>
    <definedName name="bdi_26">#REF!</definedName>
    <definedName name="bdi_27">#REF!</definedName>
    <definedName name="bdi_28">#REF!</definedName>
    <definedName name="bdi_29">#REF!</definedName>
    <definedName name="bdi_30">#REF!</definedName>
    <definedName name="bdi_31">#REF!</definedName>
    <definedName name="bdi_32">#REF!</definedName>
    <definedName name="bdi_33">#REF!</definedName>
    <definedName name="bdi_34">#REF!</definedName>
    <definedName name="bdi_35">#REF!</definedName>
    <definedName name="bdi_36">#REF!</definedName>
    <definedName name="bdi_38">#REF!</definedName>
    <definedName name="Bomba_putzmeister">#REF!</definedName>
    <definedName name="Bomba_putzmeister_15">#REF!</definedName>
    <definedName name="Bomba_putzmeister_16">#REF!</definedName>
    <definedName name="Bomba_putzmeister_17">#REF!</definedName>
    <definedName name="Bomba_putzmeister_18">#REF!</definedName>
    <definedName name="Bomba_putzmeister_19">#REF!</definedName>
    <definedName name="Bomba_putzmeister_20">#REF!</definedName>
    <definedName name="Bomba_putzmeister_21">#REF!</definedName>
    <definedName name="Bomba_putzmeister_22">#REF!</definedName>
    <definedName name="Bomba_putzmeister_23">#REF!</definedName>
    <definedName name="Bomba_putzmeister_24">#REF!</definedName>
    <definedName name="Bomba_putzmeister_25">#REF!</definedName>
    <definedName name="Bomba_putzmeister_26">#REF!</definedName>
    <definedName name="Bomba_putzmeister_27">#REF!</definedName>
    <definedName name="Bomba_putzmeister_28">#REF!</definedName>
    <definedName name="Bomba_putzmeister_29">#REF!</definedName>
    <definedName name="Bomba_putzmeister_30">#REF!</definedName>
    <definedName name="Bomba_putzmeister_31">#REF!</definedName>
    <definedName name="Bomba_putzmeister_32">#REF!</definedName>
    <definedName name="Bomba_putzmeister_33">#REF!</definedName>
    <definedName name="Bomba_putzmeister_34">#REF!</definedName>
    <definedName name="Bomba_putzmeister_35">#REF!</definedName>
    <definedName name="Bomba_putzmeister_36">#REF!</definedName>
    <definedName name="Bomba_putzmeister_38">#REF!</definedName>
    <definedName name="BuiltIn_Print_Area">#REF!</definedName>
    <definedName name="BuiltIn_Print_Area___0">#REF!</definedName>
    <definedName name="c_2">#REF!</definedName>
    <definedName name="c_3">#REF!</definedName>
    <definedName name="c_3_5">#REF!</definedName>
    <definedName name="cab_cortes">#REF!</definedName>
    <definedName name="cab_dmt">#REF!</definedName>
    <definedName name="cab_limpeza">#REF!</definedName>
    <definedName name="cabmeio">#REF!</definedName>
    <definedName name="CADASTRO">[10]Cadastro!$A$8:$K$1035</definedName>
    <definedName name="Código">#REF!</definedName>
    <definedName name="Código.">#REF!</definedName>
    <definedName name="Código._36">#REF!</definedName>
    <definedName name="Código_15">#REF!</definedName>
    <definedName name="Código_16">#REF!</definedName>
    <definedName name="Código_17">#REF!</definedName>
    <definedName name="Código_18">#REF!</definedName>
    <definedName name="Código_19">#REF!</definedName>
    <definedName name="Código_20">#REF!</definedName>
    <definedName name="Código_21">#REF!</definedName>
    <definedName name="Código_22">#REF!</definedName>
    <definedName name="Código_23">#REF!</definedName>
    <definedName name="Código_24">#REF!</definedName>
    <definedName name="Código_25">#REF!</definedName>
    <definedName name="Código_26">#REF!</definedName>
    <definedName name="Código_27">#REF!</definedName>
    <definedName name="Código_28">#REF!</definedName>
    <definedName name="Código_29">#REF!</definedName>
    <definedName name="Código_30">#REF!</definedName>
    <definedName name="Código_31">#REF!</definedName>
    <definedName name="Código_32">#REF!</definedName>
    <definedName name="Código_33">#REF!</definedName>
    <definedName name="Código_34">#REF!</definedName>
    <definedName name="Código_35">#REF!</definedName>
    <definedName name="Código_36">#REF!</definedName>
    <definedName name="Código_38">#REF!</definedName>
    <definedName name="COM010201_36">#REF!</definedName>
    <definedName name="COM010202_36">#REF!</definedName>
    <definedName name="COM010205_36">#REF!</definedName>
    <definedName name="COM010206_36">#REF!</definedName>
    <definedName name="COM010210_36">#REF!</definedName>
    <definedName name="COM010301_36">#REF!</definedName>
    <definedName name="COM010401_36">#REF!</definedName>
    <definedName name="COM010402_36">#REF!</definedName>
    <definedName name="COM010407_36">#REF!</definedName>
    <definedName name="COM010413_36">#REF!</definedName>
    <definedName name="COM010501_36">#REF!</definedName>
    <definedName name="COM010503_36">#REF!</definedName>
    <definedName name="COM010505_36">#REF!</definedName>
    <definedName name="COM010509_36">#REF!</definedName>
    <definedName name="COM010512_36">#REF!</definedName>
    <definedName name="COM010518_36">#REF!</definedName>
    <definedName name="COM010519_36">#REF!</definedName>
    <definedName name="COM010521_36">#REF!</definedName>
    <definedName name="COM010523_36">#REF!</definedName>
    <definedName name="COM010532_36">#REF!</definedName>
    <definedName name="COM010533_36">#REF!</definedName>
    <definedName name="COM010536_36">#REF!</definedName>
    <definedName name="COM010701_36">#REF!</definedName>
    <definedName name="COM010703_36">#REF!</definedName>
    <definedName name="COM010705_36">#REF!</definedName>
    <definedName name="COM010708_36">#REF!</definedName>
    <definedName name="COM010710_36">#REF!</definedName>
    <definedName name="COM010712_36">#REF!</definedName>
    <definedName name="COM010717_36">#REF!</definedName>
    <definedName name="COM010718_36">#REF!</definedName>
    <definedName name="COM020201_36">#REF!</definedName>
    <definedName name="COM020205_36">#REF!</definedName>
    <definedName name="COM020211_36">#REF!</definedName>
    <definedName name="COM020217_36">#REF!</definedName>
    <definedName name="COM030102_36">#REF!</definedName>
    <definedName name="COM030201_36">#REF!</definedName>
    <definedName name="COM030303_36">#REF!</definedName>
    <definedName name="COM030317_36">#REF!</definedName>
    <definedName name="COM040101_36">#REF!</definedName>
    <definedName name="COM040202_36">#REF!</definedName>
    <definedName name="COM050103_36">#REF!</definedName>
    <definedName name="COM050207_36">#REF!</definedName>
    <definedName name="COM060101_36">#REF!</definedName>
    <definedName name="COM080101_36">#REF!</definedName>
    <definedName name="COM080310_36">#REF!</definedName>
    <definedName name="COM090101_36">#REF!</definedName>
    <definedName name="COM100302_36">#REF!</definedName>
    <definedName name="COM110101_36">#REF!</definedName>
    <definedName name="COM110104_36">#REF!</definedName>
    <definedName name="COM110107_36">#REF!</definedName>
    <definedName name="COM120101_36">#REF!</definedName>
    <definedName name="COM120105_36">#REF!</definedName>
    <definedName name="COM120106_36">#REF!</definedName>
    <definedName name="COM120107_36">#REF!</definedName>
    <definedName name="COM120110_36">#REF!</definedName>
    <definedName name="COM120150_36">#REF!</definedName>
    <definedName name="COM130101_36">#REF!</definedName>
    <definedName name="COM130103_36">#REF!</definedName>
    <definedName name="COM130304_36">#REF!</definedName>
    <definedName name="COM130401_36">#REF!</definedName>
    <definedName name="COM140102_36">#REF!</definedName>
    <definedName name="COM140109_36">#REF!</definedName>
    <definedName name="COM140113_36">#REF!</definedName>
    <definedName name="COM140122_36">#REF!</definedName>
    <definedName name="COM140126_36">#REF!</definedName>
    <definedName name="COM140129_36">#REF!</definedName>
    <definedName name="COM140135_36">#REF!</definedName>
    <definedName name="COM140143_36">#REF!</definedName>
    <definedName name="COM140145_36">#REF!</definedName>
    <definedName name="COM150130_36">#REF!</definedName>
    <definedName name="COM170101_36">#REF!</definedName>
    <definedName name="COM170102_36">#REF!</definedName>
    <definedName name="COM170103_36">#REF!</definedName>
    <definedName name="comp">#REF!</definedName>
    <definedName name="corte">#REF!</definedName>
    <definedName name="corte_15">#REF!</definedName>
    <definedName name="corte_16">#REF!</definedName>
    <definedName name="corte_17">#REF!</definedName>
    <definedName name="corte_18">#REF!</definedName>
    <definedName name="corte_19">#REF!</definedName>
    <definedName name="corte_20">#REF!</definedName>
    <definedName name="corte_21">#REF!</definedName>
    <definedName name="corte_22">#REF!</definedName>
    <definedName name="corte_23">#REF!</definedName>
    <definedName name="corte_24">#REF!</definedName>
    <definedName name="corte_25">#REF!</definedName>
    <definedName name="corte_26">#REF!</definedName>
    <definedName name="corte_27">#REF!</definedName>
    <definedName name="corte_28">#REF!</definedName>
    <definedName name="corte_29">#REF!</definedName>
    <definedName name="corte_30">#REF!</definedName>
    <definedName name="corte_31">#REF!</definedName>
    <definedName name="corte_32">#REF!</definedName>
    <definedName name="corte_33">#REF!</definedName>
    <definedName name="corte_34">#REF!</definedName>
    <definedName name="corte_35">#REF!</definedName>
    <definedName name="corte_36">#REF!</definedName>
    <definedName name="corte_38">#REF!</definedName>
    <definedName name="data">#REF!</definedName>
    <definedName name="datasource">#REF!</definedName>
    <definedName name="datasource_36">#REF!</definedName>
    <definedName name="densidade_cap">#REF!</definedName>
    <definedName name="DES">#REF!</definedName>
    <definedName name="DES_36">#REF!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olamento">#REF!</definedName>
    <definedName name="eprd_cod">#REF!</definedName>
    <definedName name="eprd_cod_36">#REF!</definedName>
    <definedName name="EPVT">#REF!</definedName>
    <definedName name="EPVT_15">#REF!</definedName>
    <definedName name="EPVT_16">#REF!</definedName>
    <definedName name="EPVT_17">#REF!</definedName>
    <definedName name="EPVT_18">#REF!</definedName>
    <definedName name="EPVT_19">#REF!</definedName>
    <definedName name="EPVT_20">#REF!</definedName>
    <definedName name="EPVT_21">#REF!</definedName>
    <definedName name="EPVT_22">#REF!</definedName>
    <definedName name="EPVT_23">#REF!</definedName>
    <definedName name="EPVT_24">#REF!</definedName>
    <definedName name="EPVT_25">#REF!</definedName>
    <definedName name="EPVT_26">#REF!</definedName>
    <definedName name="EPVT_27">#REF!</definedName>
    <definedName name="EPVT_28">#REF!</definedName>
    <definedName name="EPVT_29">#REF!</definedName>
    <definedName name="EPVT_30">#REF!</definedName>
    <definedName name="EPVT_31">#REF!</definedName>
    <definedName name="EPVT_32">#REF!</definedName>
    <definedName name="EPVT_33">#REF!</definedName>
    <definedName name="EPVT_34">#REF!</definedName>
    <definedName name="EPVT_35">#REF!</definedName>
    <definedName name="EPVT_36">#REF!</definedName>
    <definedName name="EPVT_38">#REF!</definedName>
    <definedName name="EQPTO">#REF!</definedName>
    <definedName name="EQPTO_15">#REF!</definedName>
    <definedName name="EQPTO_16">#REF!</definedName>
    <definedName name="EQPTO_17">#REF!</definedName>
    <definedName name="EQPTO_18">#REF!</definedName>
    <definedName name="EQPTO_19">#REF!</definedName>
    <definedName name="EQPTO_20">#REF!</definedName>
    <definedName name="EQPTO_21">#REF!</definedName>
    <definedName name="EQPTO_22">#REF!</definedName>
    <definedName name="EQPTO_23">#REF!</definedName>
    <definedName name="EQPTO_24">#REF!</definedName>
    <definedName name="EQPTO_25">#REF!</definedName>
    <definedName name="EQPTO_26">#REF!</definedName>
    <definedName name="EQPTO_27">#REF!</definedName>
    <definedName name="EQPTO_28">#REF!</definedName>
    <definedName name="EQPTO_29">#REF!</definedName>
    <definedName name="EQPTO_30">#REF!</definedName>
    <definedName name="EQPTO_31">#REF!</definedName>
    <definedName name="EQPTO_32">#REF!</definedName>
    <definedName name="EQPTO_33">#REF!</definedName>
    <definedName name="EQPTO_34">#REF!</definedName>
    <definedName name="EQPTO_35">#REF!</definedName>
    <definedName name="EQPTO_36">#REF!</definedName>
    <definedName name="EQPTO_38">#REF!</definedName>
    <definedName name="EspecLast">#REF!</definedName>
    <definedName name="est">#REF!</definedName>
    <definedName name="est_15">#REF!</definedName>
    <definedName name="est_16">#REF!</definedName>
    <definedName name="est_17">#REF!</definedName>
    <definedName name="est_18">#REF!</definedName>
    <definedName name="est_19">#REF!</definedName>
    <definedName name="est_20">#REF!</definedName>
    <definedName name="est_21">#REF!</definedName>
    <definedName name="est_22">#REF!</definedName>
    <definedName name="est_23">#REF!</definedName>
    <definedName name="est_24">#REF!</definedName>
    <definedName name="est_25">#REF!</definedName>
    <definedName name="est_26">#REF!</definedName>
    <definedName name="est_27">#REF!</definedName>
    <definedName name="est_28">#REF!</definedName>
    <definedName name="est_29">#REF!</definedName>
    <definedName name="est_30">#REF!</definedName>
    <definedName name="est_31">#REF!</definedName>
    <definedName name="est_32">#REF!</definedName>
    <definedName name="est_33">#REF!</definedName>
    <definedName name="est_34">#REF!</definedName>
    <definedName name="est_35">#REF!</definedName>
    <definedName name="est_36">#REF!</definedName>
    <definedName name="est_38">#REF!</definedName>
    <definedName name="Excel_BuiltIn__FilterDatabase">"$#REF!.$B$8:$M$9"</definedName>
    <definedName name="Excel_BuiltIn__FilterDatabase_1">"$#REF!.$A$1:$F$5248"</definedName>
    <definedName name="Excel_BuiltIn__FilterDatabase_1_1">#REF!</definedName>
    <definedName name="Excel_BuiltIn__FilterDatabase_1_2">#REF!</definedName>
    <definedName name="Excel_BuiltIn__FilterDatabase_1_2_1">"$#REF!.$A$7:$J$20"</definedName>
    <definedName name="Excel_BuiltIn__FilterDatabase_1_2_1_1">"$#REF!.$A$7:$J$19"</definedName>
    <definedName name="Excel_BuiltIn__FilterDatabase_1_3">#REF!</definedName>
    <definedName name="Excel_BuiltIn__FilterDatabase_1_3_1">"$#REF!.$A$7:$J$21"</definedName>
    <definedName name="Excel_BuiltIn__FilterDatabase_1_3_1_1">"$#REF!.$A$7:$J$28"</definedName>
    <definedName name="Excel_BuiltIn__FilterDatabase_1_3_5">#REF!</definedName>
    <definedName name="Excel_BuiltIn__FilterDatabase_1_4">"$#REF!.$A$7:$J$24"</definedName>
    <definedName name="Excel_BuiltIn__FilterDatabase_1_4_1">"$#REF!.$A$7:$J$24"</definedName>
    <definedName name="Excel_BuiltIn__FilterDatabase_1_5">"$#REF!.$A$7:$J$26"</definedName>
    <definedName name="Excel_BuiltIn__FilterDatabase_1_6">"$#REF!.$A$7:$J$10"</definedName>
    <definedName name="Excel_BuiltIn__FilterDatabase_1_7">"$#REF!.$A$7:$J$11"</definedName>
    <definedName name="Excel_BuiltIn__FilterDatabase_1_8">"$#REF!.$A$7:$J$16"</definedName>
    <definedName name="Excel_BuiltIn__FilterDatabase_14">#REF!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"$#REF!.$A$1:$B$3278"</definedName>
    <definedName name="Excel_BuiltIn__FilterDatabase_6_1">NA()</definedName>
    <definedName name="Excel_BuiltIn_Print_Area">"$#REF!.$B$1:$N$9"</definedName>
    <definedName name="Excel_BuiltIn_Print_Area_1">"$#REF!.$A$1:$DC$26"</definedName>
    <definedName name="Excel_BuiltIn_Print_Area_1_1">#REF!</definedName>
    <definedName name="Excel_BuiltIn_Print_Area_13">'[11]Percentuais Gerais'!#REF!</definedName>
    <definedName name="Excel_BuiltIn_Print_Area_2">"$#REF!.$A$1:$AO$54"</definedName>
    <definedName name="Excel_BuiltIn_Print_Area_2_1">"$#REF!.$A$1:$I$29"</definedName>
    <definedName name="Excel_BuiltIn_Print_Area_2_1_1">"$#REF!.$A$1:$I$23"</definedName>
    <definedName name="Excel_BuiltIn_Print_Area_3_1">"$#REF!.$A$1:$I$24"</definedName>
    <definedName name="Excel_BuiltIn_Print_Area_4">"$#REF!.$A$1:$I$27"</definedName>
    <definedName name="Excel_BuiltIn_Print_Area_6">"$#REF!.$A$1:$I$14"</definedName>
    <definedName name="Excel_BuiltIn_Print_Area_7">"$#REF!.$A$1:$I$16"</definedName>
    <definedName name="Excel_BuiltIn_Print_Titles">"$#REF!.$A$1:$AMJ$9"</definedName>
    <definedName name="Excel_BuiltIn_Print_Titles_1_1">#REF!</definedName>
    <definedName name="Excel_BuiltIn_Print_Titles_13">'[11]Percentuais Gerais'!#REF!</definedName>
    <definedName name="Excel_BuiltIn_Print_Titles_2_1">"$#REF!.$A$1:$IV$7"</definedName>
    <definedName name="Excel_BuiltIn_Print_Titles_3_1">"$#REF!.$A$1:$IV$7"</definedName>
    <definedName name="Excel_BuiltIn_Print_Titles_4">"$#REF!.$A$1:$IV$7"</definedName>
    <definedName name="Excel_BuiltIn_Print_Titles_6">"$#REF!.$A$1:$IV$7"</definedName>
    <definedName name="Excel_BuiltIn_Print_Titles_7">"$#REF!.$A$1:$IV$7"</definedName>
    <definedName name="FINAL">#REF!</definedName>
    <definedName name="FINAL_15">#REF!</definedName>
    <definedName name="FINAL_16">#REF!</definedName>
    <definedName name="FINAL_17">#REF!</definedName>
    <definedName name="FINAL_18">#REF!</definedName>
    <definedName name="FINAL_19">#REF!</definedName>
    <definedName name="FINAL_20">#REF!</definedName>
    <definedName name="FINAL_21">#REF!</definedName>
    <definedName name="FINAL_22">#REF!</definedName>
    <definedName name="FINAL_23">#REF!</definedName>
    <definedName name="FINAL_24">#REF!</definedName>
    <definedName name="FINAL_25">#REF!</definedName>
    <definedName name="FINAL_26">#REF!</definedName>
    <definedName name="FINAL_27">#REF!</definedName>
    <definedName name="FINAL_28">#REF!</definedName>
    <definedName name="FINAL_29">#REF!</definedName>
    <definedName name="FINAL_30">#REF!</definedName>
    <definedName name="FINAL_31">#REF!</definedName>
    <definedName name="FINAL_32">#REF!</definedName>
    <definedName name="FINAL_33">#REF!</definedName>
    <definedName name="FINAL_34">#REF!</definedName>
    <definedName name="FINAL_35">#REF!</definedName>
    <definedName name="FINAL_36">#REF!</definedName>
    <definedName name="FINAL_38">#REF!</definedName>
    <definedName name="gg">#REF!</definedName>
    <definedName name="gg_36">#REF!</definedName>
    <definedName name="gipl_cod">#REF!</definedName>
    <definedName name="gipl_cod_36">#REF!</definedName>
    <definedName name="GLB2_15">#REF!</definedName>
    <definedName name="GLB2_16">#REF!</definedName>
    <definedName name="GLB2_17">#REF!</definedName>
    <definedName name="GLB2_18">#REF!</definedName>
    <definedName name="GLB2_19">#REF!</definedName>
    <definedName name="GLB2_20">#REF!</definedName>
    <definedName name="GLB2_21">#REF!</definedName>
    <definedName name="GLB2_22">#REF!</definedName>
    <definedName name="GLB2_23">#REF!</definedName>
    <definedName name="GLB2_24">#REF!</definedName>
    <definedName name="GLB2_25">#REF!</definedName>
    <definedName name="GLB2_26">#REF!</definedName>
    <definedName name="GLB2_27">#REF!</definedName>
    <definedName name="GLB2_28">#REF!</definedName>
    <definedName name="GLB2_29">#REF!</definedName>
    <definedName name="GLB2_30">#REF!</definedName>
    <definedName name="GLB2_31">#REF!</definedName>
    <definedName name="GLB2_32">#REF!</definedName>
    <definedName name="GLB2_33">#REF!</definedName>
    <definedName name="GLB2_34">#REF!</definedName>
    <definedName name="GLB2_35">#REF!</definedName>
    <definedName name="GLB2_36">#REF!</definedName>
    <definedName name="GLB2_38">#REF!</definedName>
    <definedName name="grt">#REF!</definedName>
    <definedName name="grt_15">#REF!</definedName>
    <definedName name="grt_16">#REF!</definedName>
    <definedName name="grt_17">#REF!</definedName>
    <definedName name="grt_18">#REF!</definedName>
    <definedName name="grt_19">#REF!</definedName>
    <definedName name="grt_20">#REF!</definedName>
    <definedName name="grt_21">#REF!</definedName>
    <definedName name="grt_22">#REF!</definedName>
    <definedName name="grt_23">#REF!</definedName>
    <definedName name="grt_24">#REF!</definedName>
    <definedName name="grt_25">#REF!</definedName>
    <definedName name="grt_26">#REF!</definedName>
    <definedName name="grt_27">#REF!</definedName>
    <definedName name="grt_28">#REF!</definedName>
    <definedName name="grt_29">#REF!</definedName>
    <definedName name="grt_30">#REF!</definedName>
    <definedName name="grt_31">#REF!</definedName>
    <definedName name="grt_32">#REF!</definedName>
    <definedName name="grt_33">#REF!</definedName>
    <definedName name="grt_34">#REF!</definedName>
    <definedName name="grt_35">#REF!</definedName>
    <definedName name="grt_36">#REF!</definedName>
    <definedName name="grt_38">#REF!</definedName>
    <definedName name="i3_36">#REF!</definedName>
    <definedName name="inf">'[12]Orçamento Global'!$D$38</definedName>
    <definedName name="insumos">#REF!</definedName>
    <definedName name="insumos_15">#REF!</definedName>
    <definedName name="insumos_16">#REF!</definedName>
    <definedName name="insumos_17">#REF!</definedName>
    <definedName name="insumos_18">#REF!</definedName>
    <definedName name="insumos_19">#REF!</definedName>
    <definedName name="insumos_20">#REF!</definedName>
    <definedName name="insumos_21">#REF!</definedName>
    <definedName name="insumos_22">#REF!</definedName>
    <definedName name="insumos_23">#REF!</definedName>
    <definedName name="insumos_24">#REF!</definedName>
    <definedName name="insumos_25">#REF!</definedName>
    <definedName name="insumos_26">#REF!</definedName>
    <definedName name="insumos_27">#REF!</definedName>
    <definedName name="insumos_28">#REF!</definedName>
    <definedName name="insumos_29">#REF!</definedName>
    <definedName name="insumos_30">#REF!</definedName>
    <definedName name="insumos_31">#REF!</definedName>
    <definedName name="insumos_32">#REF!</definedName>
    <definedName name="insumos_33">#REF!</definedName>
    <definedName name="insumos_34">#REF!</definedName>
    <definedName name="insumos_35">#REF!</definedName>
    <definedName name="insumos_36">#REF!</definedName>
    <definedName name="insumos_38">#REF!</definedName>
    <definedName name="ITEM">#REF!</definedName>
    <definedName name="ITEM_15">#REF!</definedName>
    <definedName name="ITEM_16">#REF!</definedName>
    <definedName name="ITEM_17">#REF!</definedName>
    <definedName name="ITEM_18">#REF!</definedName>
    <definedName name="ITEM_19">#REF!</definedName>
    <definedName name="ITEM_20">#REF!</definedName>
    <definedName name="ITEM_21">#REF!</definedName>
    <definedName name="ITEM_22">#REF!</definedName>
    <definedName name="ITEM_23">#REF!</definedName>
    <definedName name="ITEM_24">#REF!</definedName>
    <definedName name="ITEM_25">#REF!</definedName>
    <definedName name="ITEM_26">#REF!</definedName>
    <definedName name="ITEM_27">#REF!</definedName>
    <definedName name="ITEM_28">#REF!</definedName>
    <definedName name="ITEM_29">#REF!</definedName>
    <definedName name="ITEM_30">#REF!</definedName>
    <definedName name="ITEM_31">#REF!</definedName>
    <definedName name="ITEM_32">#REF!</definedName>
    <definedName name="ITEM_33">#REF!</definedName>
    <definedName name="ITEM_34">#REF!</definedName>
    <definedName name="ITEM_35">#REF!</definedName>
    <definedName name="ITEM_36">#REF!</definedName>
    <definedName name="ITEM_38">#REF!</definedName>
    <definedName name="item1">[13]Plan1!$J$13</definedName>
    <definedName name="item1_15">[14]Plan1!$J$13</definedName>
    <definedName name="item1_16">[14]Plan1!$J$13</definedName>
    <definedName name="item1_17">[14]Plan1!$J$13</definedName>
    <definedName name="item1_18">[14]Plan1!$J$13</definedName>
    <definedName name="item1_19">[14]Plan1!$J$13</definedName>
    <definedName name="item1_20">[14]Plan1!$J$13</definedName>
    <definedName name="item1_21">[14]Plan1!$J$13</definedName>
    <definedName name="item1_22">[14]Plan1!$J$13</definedName>
    <definedName name="item1_23">[14]Plan1!$J$13</definedName>
    <definedName name="item1_24">[15]Plan1!$J$13</definedName>
    <definedName name="item1_25">[15]Plan1!$J$13</definedName>
    <definedName name="item1_26">[15]Plan1!$J$13</definedName>
    <definedName name="item1_27">[15]Plan1!$J$13</definedName>
    <definedName name="item1_28">[15]Plan1!$J$13</definedName>
    <definedName name="item1_29">[15]Plan1!$J$13</definedName>
    <definedName name="item1_30">[15]Plan1!$J$13</definedName>
    <definedName name="item1_31">[15]Plan1!$J$13</definedName>
    <definedName name="item1_32">[15]Plan1!$J$13</definedName>
    <definedName name="item1_33">[15]Plan1!$J$13</definedName>
    <definedName name="item1_34">[15]Plan1!$J$13</definedName>
    <definedName name="item1_35">[15]Plan1!$J$13</definedName>
    <definedName name="item1_36">[15]Plan1!$J$13</definedName>
    <definedName name="item1_38">[14]Plan1!$J$13</definedName>
    <definedName name="item10">[14]Plan1!#REF!</definedName>
    <definedName name="item10_15">[14]Plan1!#REF!</definedName>
    <definedName name="item10_16">[14]Plan1!#REF!</definedName>
    <definedName name="item10_17">[14]Plan1!#REF!</definedName>
    <definedName name="item10_18">[14]Plan1!#REF!</definedName>
    <definedName name="item10_19">[14]Plan1!#REF!</definedName>
    <definedName name="item10_20">[14]Plan1!#REF!</definedName>
    <definedName name="item10_21">[14]Plan1!#REF!</definedName>
    <definedName name="item10_22">[14]Plan1!#REF!</definedName>
    <definedName name="item10_23">[14]Plan1!#REF!</definedName>
    <definedName name="item10_24">[15]Plan1!#REF!</definedName>
    <definedName name="item10_25">[15]Plan1!#REF!</definedName>
    <definedName name="item10_26">[15]Plan1!#REF!</definedName>
    <definedName name="item10_27">[15]Plan1!#REF!</definedName>
    <definedName name="item10_28">[15]Plan1!#REF!</definedName>
    <definedName name="item10_29">[15]Plan1!#REF!</definedName>
    <definedName name="item10_30">[15]Plan1!#REF!</definedName>
    <definedName name="item10_31">[15]Plan1!#REF!</definedName>
    <definedName name="item10_32">[15]Plan1!#REF!</definedName>
    <definedName name="item10_33">[15]Plan1!#REF!</definedName>
    <definedName name="item10_34">[15]Plan1!#REF!</definedName>
    <definedName name="item10_35">[15]Plan1!#REF!</definedName>
    <definedName name="item10_36">[15]Plan1!#REF!</definedName>
    <definedName name="item10_38">[14]Plan1!#REF!</definedName>
    <definedName name="item11">[14]Plan1!#REF!</definedName>
    <definedName name="item11_15">[14]Plan1!#REF!</definedName>
    <definedName name="item11_16">[14]Plan1!#REF!</definedName>
    <definedName name="item11_17">[14]Plan1!#REF!</definedName>
    <definedName name="item11_18">[14]Plan1!#REF!</definedName>
    <definedName name="item11_19">[14]Plan1!#REF!</definedName>
    <definedName name="item11_20">[14]Plan1!#REF!</definedName>
    <definedName name="item11_21">[14]Plan1!#REF!</definedName>
    <definedName name="item11_22">[14]Plan1!#REF!</definedName>
    <definedName name="item11_23">[14]Plan1!#REF!</definedName>
    <definedName name="item11_24">[15]Plan1!#REF!</definedName>
    <definedName name="item11_25">[15]Plan1!#REF!</definedName>
    <definedName name="item11_26">[15]Plan1!#REF!</definedName>
    <definedName name="item11_27">[15]Plan1!#REF!</definedName>
    <definedName name="item11_28">[15]Plan1!#REF!</definedName>
    <definedName name="item11_29">[15]Plan1!#REF!</definedName>
    <definedName name="item11_30">[15]Plan1!#REF!</definedName>
    <definedName name="item11_31">[15]Plan1!#REF!</definedName>
    <definedName name="item11_32">[15]Plan1!#REF!</definedName>
    <definedName name="item11_33">[15]Plan1!#REF!</definedName>
    <definedName name="item11_34">[15]Plan1!#REF!</definedName>
    <definedName name="item11_35">[15]Plan1!#REF!</definedName>
    <definedName name="item11_36">[15]Plan1!#REF!</definedName>
    <definedName name="item11_38">[14]Plan1!#REF!</definedName>
    <definedName name="item12">[14]Plan1!$J$105</definedName>
    <definedName name="item12_15">[14]Plan1!$J$105</definedName>
    <definedName name="item12_16">[14]Plan1!$J$105</definedName>
    <definedName name="item12_17">[14]Plan1!$J$105</definedName>
    <definedName name="item12_18">[14]Plan1!$J$105</definedName>
    <definedName name="item12_19">[14]Plan1!$J$105</definedName>
    <definedName name="item12_20">[14]Plan1!$J$105</definedName>
    <definedName name="item12_21">[14]Plan1!$J$105</definedName>
    <definedName name="item12_22">[14]Plan1!$J$105</definedName>
    <definedName name="item12_23">[14]Plan1!$J$105</definedName>
    <definedName name="item12_24">[15]Plan1!$J$105</definedName>
    <definedName name="item12_25">[15]Plan1!$J$105</definedName>
    <definedName name="item12_26">[15]Plan1!$J$105</definedName>
    <definedName name="item12_27">[15]Plan1!$J$105</definedName>
    <definedName name="item12_28">[15]Plan1!$J$105</definedName>
    <definedName name="item12_29">[15]Plan1!$J$105</definedName>
    <definedName name="item12_30">[15]Plan1!$J$105</definedName>
    <definedName name="item12_31">[15]Plan1!$J$105</definedName>
    <definedName name="item12_32">[15]Plan1!$J$105</definedName>
    <definedName name="item12_33">[15]Plan1!$J$105</definedName>
    <definedName name="item12_34">[15]Plan1!$J$105</definedName>
    <definedName name="item12_35">[15]Plan1!$J$105</definedName>
    <definedName name="item12_36">[15]Plan1!$J$105</definedName>
    <definedName name="item12_38">[14]Plan1!$J$105</definedName>
    <definedName name="item13">[14]Plan1!#REF!</definedName>
    <definedName name="item13_15">[14]Plan1!#REF!</definedName>
    <definedName name="item13_16">[14]Plan1!#REF!</definedName>
    <definedName name="item13_17">[14]Plan1!#REF!</definedName>
    <definedName name="item13_18">[14]Plan1!#REF!</definedName>
    <definedName name="item13_19">[14]Plan1!#REF!</definedName>
    <definedName name="item13_20">[14]Plan1!#REF!</definedName>
    <definedName name="item13_21">[14]Plan1!#REF!</definedName>
    <definedName name="item13_22">[14]Plan1!#REF!</definedName>
    <definedName name="item13_23">[14]Plan1!#REF!</definedName>
    <definedName name="item13_24">[15]Plan1!#REF!</definedName>
    <definedName name="item13_25">[15]Plan1!#REF!</definedName>
    <definedName name="item13_26">[15]Plan1!#REF!</definedName>
    <definedName name="item13_27">[15]Plan1!#REF!</definedName>
    <definedName name="item13_28">[15]Plan1!#REF!</definedName>
    <definedName name="item13_29">[15]Plan1!#REF!</definedName>
    <definedName name="item13_30">[15]Plan1!#REF!</definedName>
    <definedName name="item13_31">[15]Plan1!#REF!</definedName>
    <definedName name="item13_32">[15]Plan1!#REF!</definedName>
    <definedName name="item13_33">[15]Plan1!#REF!</definedName>
    <definedName name="item13_34">[15]Plan1!#REF!</definedName>
    <definedName name="item13_35">[15]Plan1!#REF!</definedName>
    <definedName name="item13_36">[15]Plan1!#REF!</definedName>
    <definedName name="item13_38">[14]Plan1!#REF!</definedName>
    <definedName name="item14">[14]Plan1!$J$130</definedName>
    <definedName name="item14_15">[14]Plan1!$J$130</definedName>
    <definedName name="item14_16">[14]Plan1!$J$130</definedName>
    <definedName name="item14_17">[14]Plan1!$J$130</definedName>
    <definedName name="item14_18">[14]Plan1!$J$130</definedName>
    <definedName name="item14_19">[14]Plan1!$J$130</definedName>
    <definedName name="item14_20">[14]Plan1!$J$130</definedName>
    <definedName name="item14_21">[14]Plan1!$J$130</definedName>
    <definedName name="item14_22">[14]Plan1!$J$130</definedName>
    <definedName name="item14_23">[14]Plan1!$J$130</definedName>
    <definedName name="item14_24">[15]Plan1!$J$130</definedName>
    <definedName name="item14_25">[15]Plan1!$J$130</definedName>
    <definedName name="item14_26">[15]Plan1!$J$130</definedName>
    <definedName name="item14_27">[15]Plan1!$J$130</definedName>
    <definedName name="item14_28">[15]Plan1!$J$130</definedName>
    <definedName name="item14_29">[15]Plan1!$J$130</definedName>
    <definedName name="item14_30">[15]Plan1!$J$130</definedName>
    <definedName name="item14_31">[15]Plan1!$J$130</definedName>
    <definedName name="item14_32">[15]Plan1!$J$130</definedName>
    <definedName name="item14_33">[15]Plan1!$J$130</definedName>
    <definedName name="item14_34">[15]Plan1!$J$130</definedName>
    <definedName name="item14_35">[15]Plan1!$J$130</definedName>
    <definedName name="item14_36">[15]Plan1!$J$130</definedName>
    <definedName name="item14_38">[14]Plan1!$J$130</definedName>
    <definedName name="item15">[14]Plan1!$J$137</definedName>
    <definedName name="item15_15">[14]Plan1!$J$137</definedName>
    <definedName name="item15_16">[14]Plan1!$J$137</definedName>
    <definedName name="item15_17">[14]Plan1!$J$137</definedName>
    <definedName name="item15_18">[14]Plan1!$J$137</definedName>
    <definedName name="item15_19">[14]Plan1!$J$137</definedName>
    <definedName name="item15_20">[14]Plan1!$J$137</definedName>
    <definedName name="item15_21">[14]Plan1!$J$137</definedName>
    <definedName name="item15_22">[14]Plan1!$J$137</definedName>
    <definedName name="item15_23">[14]Plan1!$J$137</definedName>
    <definedName name="item15_24">[15]Plan1!$J$137</definedName>
    <definedName name="item15_25">[15]Plan1!$J$137</definedName>
    <definedName name="item15_26">[15]Plan1!$J$137</definedName>
    <definedName name="item15_27">[15]Plan1!$J$137</definedName>
    <definedName name="item15_28">[15]Plan1!$J$137</definedName>
    <definedName name="item15_29">[15]Plan1!$J$137</definedName>
    <definedName name="item15_30">[15]Plan1!$J$137</definedName>
    <definedName name="item15_31">[15]Plan1!$J$137</definedName>
    <definedName name="item15_32">[15]Plan1!$J$137</definedName>
    <definedName name="item15_33">[15]Plan1!$J$137</definedName>
    <definedName name="item15_34">[15]Plan1!$J$137</definedName>
    <definedName name="item15_35">[15]Plan1!$J$137</definedName>
    <definedName name="item15_36">[15]Plan1!$J$137</definedName>
    <definedName name="item15_38">[14]Plan1!$J$137</definedName>
    <definedName name="item16">[14]Plan1!$J$141</definedName>
    <definedName name="item16_15">[14]Plan1!$J$141</definedName>
    <definedName name="item16_16">[14]Plan1!$J$141</definedName>
    <definedName name="item16_17">[14]Plan1!$J$141</definedName>
    <definedName name="item16_18">[14]Plan1!$J$141</definedName>
    <definedName name="item16_19">[14]Plan1!$J$141</definedName>
    <definedName name="item16_20">[14]Plan1!$J$141</definedName>
    <definedName name="item16_21">[14]Plan1!$J$141</definedName>
    <definedName name="item16_22">[14]Plan1!$J$141</definedName>
    <definedName name="item16_23">[14]Plan1!$J$141</definedName>
    <definedName name="item16_24">[15]Plan1!$J$141</definedName>
    <definedName name="item16_25">[15]Plan1!$J$141</definedName>
    <definedName name="item16_26">[15]Plan1!$J$141</definedName>
    <definedName name="item16_27">[15]Plan1!$J$141</definedName>
    <definedName name="item16_28">[15]Plan1!$J$141</definedName>
    <definedName name="item16_29">[15]Plan1!$J$141</definedName>
    <definedName name="item16_30">[15]Plan1!$J$141</definedName>
    <definedName name="item16_31">[15]Plan1!$J$141</definedName>
    <definedName name="item16_32">[15]Plan1!$J$141</definedName>
    <definedName name="item16_33">[15]Plan1!$J$141</definedName>
    <definedName name="item16_34">[15]Plan1!$J$141</definedName>
    <definedName name="item16_35">[15]Plan1!$J$141</definedName>
    <definedName name="item16_36">[15]Plan1!$J$141</definedName>
    <definedName name="item16_38">[14]Plan1!$J$141</definedName>
    <definedName name="item17">[14]Plan1!$J$146</definedName>
    <definedName name="item17_15">[14]Plan1!$J$146</definedName>
    <definedName name="item17_16">[14]Plan1!$J$146</definedName>
    <definedName name="item17_17">[14]Plan1!$J$146</definedName>
    <definedName name="item17_18">[14]Plan1!$J$146</definedName>
    <definedName name="item17_19">[14]Plan1!$J$146</definedName>
    <definedName name="item17_20">[14]Plan1!$J$146</definedName>
    <definedName name="item17_21">[14]Plan1!$J$146</definedName>
    <definedName name="item17_22">[14]Plan1!$J$146</definedName>
    <definedName name="item17_23">[14]Plan1!$J$146</definedName>
    <definedName name="item17_24">[15]Plan1!$J$146</definedName>
    <definedName name="item17_25">[15]Plan1!$J$146</definedName>
    <definedName name="item17_26">[15]Plan1!$J$146</definedName>
    <definedName name="item17_27">[15]Plan1!$J$146</definedName>
    <definedName name="item17_28">[15]Plan1!$J$146</definedName>
    <definedName name="item17_29">[15]Plan1!$J$146</definedName>
    <definedName name="item17_30">[15]Plan1!$J$146</definedName>
    <definedName name="item17_31">[15]Plan1!$J$146</definedName>
    <definedName name="item17_32">[15]Plan1!$J$146</definedName>
    <definedName name="item17_33">[15]Plan1!$J$146</definedName>
    <definedName name="item17_34">[15]Plan1!$J$146</definedName>
    <definedName name="item17_35">[15]Plan1!$J$146</definedName>
    <definedName name="item17_36">[15]Plan1!$J$146</definedName>
    <definedName name="item17_38">[14]Plan1!$J$146</definedName>
    <definedName name="item2">[14]Plan1!#REF!</definedName>
    <definedName name="item2_15">[14]Plan1!#REF!</definedName>
    <definedName name="item2_16">[14]Plan1!#REF!</definedName>
    <definedName name="item2_17">[14]Plan1!#REF!</definedName>
    <definedName name="item2_18">[14]Plan1!#REF!</definedName>
    <definedName name="item2_19">[14]Plan1!#REF!</definedName>
    <definedName name="item2_20">[14]Plan1!#REF!</definedName>
    <definedName name="item2_21">[14]Plan1!#REF!</definedName>
    <definedName name="item2_22">[14]Plan1!#REF!</definedName>
    <definedName name="item2_23">[14]Plan1!#REF!</definedName>
    <definedName name="item2_24">[15]Plan1!#REF!</definedName>
    <definedName name="item2_25">[15]Plan1!#REF!</definedName>
    <definedName name="item2_26">[15]Plan1!#REF!</definedName>
    <definedName name="item2_27">[15]Plan1!#REF!</definedName>
    <definedName name="item2_28">[15]Plan1!#REF!</definedName>
    <definedName name="item2_29">[15]Plan1!#REF!</definedName>
    <definedName name="item2_30">[15]Plan1!#REF!</definedName>
    <definedName name="item2_31">[15]Plan1!#REF!</definedName>
    <definedName name="item2_32">[15]Plan1!#REF!</definedName>
    <definedName name="item2_33">[15]Plan1!#REF!</definedName>
    <definedName name="item2_34">[15]Plan1!#REF!</definedName>
    <definedName name="item2_35">[15]Plan1!#REF!</definedName>
    <definedName name="item2_36">[15]Plan1!#REF!</definedName>
    <definedName name="item2_38">[14]Plan1!#REF!</definedName>
    <definedName name="item3">[13]Plan1!$J$30</definedName>
    <definedName name="item3_15">[14]Plan1!$J$30</definedName>
    <definedName name="item3_16">[14]Plan1!$J$30</definedName>
    <definedName name="item3_17">[14]Plan1!$J$30</definedName>
    <definedName name="item3_18">[14]Plan1!$J$30</definedName>
    <definedName name="item3_19">[14]Plan1!$J$30</definedName>
    <definedName name="item3_20">[14]Plan1!$J$30</definedName>
    <definedName name="item3_21">[14]Plan1!$J$30</definedName>
    <definedName name="item3_22">[14]Plan1!$J$30</definedName>
    <definedName name="item3_23">[14]Plan1!$J$30</definedName>
    <definedName name="item3_24">[15]Plan1!$J$30</definedName>
    <definedName name="item3_25">[15]Plan1!$J$30</definedName>
    <definedName name="item3_26">[15]Plan1!$J$30</definedName>
    <definedName name="item3_27">[15]Plan1!$J$30</definedName>
    <definedName name="item3_28">[15]Plan1!$J$30</definedName>
    <definedName name="item3_29">[15]Plan1!$J$30</definedName>
    <definedName name="item3_30">[15]Plan1!$J$30</definedName>
    <definedName name="item3_31">[15]Plan1!$J$30</definedName>
    <definedName name="item3_32">[15]Plan1!$J$30</definedName>
    <definedName name="item3_33">[15]Plan1!$J$30</definedName>
    <definedName name="item3_34">[15]Plan1!$J$30</definedName>
    <definedName name="item3_35">[15]Plan1!$J$30</definedName>
    <definedName name="item3_36">[15]Plan1!$J$30</definedName>
    <definedName name="item3_38">[14]Plan1!$J$30</definedName>
    <definedName name="item4">[13]Plan1!$J$39</definedName>
    <definedName name="item4_15">[14]Plan1!$J$39</definedName>
    <definedName name="item4_16">[14]Plan1!$J$39</definedName>
    <definedName name="item4_17">[14]Plan1!$J$39</definedName>
    <definedName name="item4_18">[14]Plan1!$J$39</definedName>
    <definedName name="item4_19">[14]Plan1!$J$39</definedName>
    <definedName name="item4_20">[14]Plan1!$J$39</definedName>
    <definedName name="item4_21">[14]Plan1!$J$39</definedName>
    <definedName name="item4_22">[14]Plan1!$J$39</definedName>
    <definedName name="item4_23">[14]Plan1!$J$39</definedName>
    <definedName name="item4_24">[15]Plan1!$J$39</definedName>
    <definedName name="item4_25">[15]Plan1!$J$39</definedName>
    <definedName name="item4_26">[15]Plan1!$J$39</definedName>
    <definedName name="item4_27">[15]Plan1!$J$39</definedName>
    <definedName name="item4_28">[15]Plan1!$J$39</definedName>
    <definedName name="item4_29">[15]Plan1!$J$39</definedName>
    <definedName name="item4_30">[15]Plan1!$J$39</definedName>
    <definedName name="item4_31">[15]Plan1!$J$39</definedName>
    <definedName name="item4_32">[15]Plan1!$J$39</definedName>
    <definedName name="item4_33">[15]Plan1!$J$39</definedName>
    <definedName name="item4_34">[15]Plan1!$J$39</definedName>
    <definedName name="item4_35">[15]Plan1!$J$39</definedName>
    <definedName name="item4_36">[15]Plan1!$J$39</definedName>
    <definedName name="item4_38">[14]Plan1!$J$39</definedName>
    <definedName name="item5">[14]Plan1!#REF!</definedName>
    <definedName name="item5_15">[14]Plan1!#REF!</definedName>
    <definedName name="item5_16">[14]Plan1!#REF!</definedName>
    <definedName name="item5_17">[14]Plan1!#REF!</definedName>
    <definedName name="item5_18">[14]Plan1!#REF!</definedName>
    <definedName name="item5_19">[14]Plan1!#REF!</definedName>
    <definedName name="item5_20">[14]Plan1!#REF!</definedName>
    <definedName name="item5_21">[14]Plan1!#REF!</definedName>
    <definedName name="item5_22">[14]Plan1!#REF!</definedName>
    <definedName name="item5_23">[14]Plan1!#REF!</definedName>
    <definedName name="item5_24">[15]Plan1!#REF!</definedName>
    <definedName name="item5_25">[15]Plan1!#REF!</definedName>
    <definedName name="item5_26">[15]Plan1!#REF!</definedName>
    <definedName name="item5_27">[15]Plan1!#REF!</definedName>
    <definedName name="item5_28">[15]Plan1!#REF!</definedName>
    <definedName name="item5_29">[15]Plan1!#REF!</definedName>
    <definedName name="item5_30">[15]Plan1!#REF!</definedName>
    <definedName name="item5_31">[15]Plan1!#REF!</definedName>
    <definedName name="item5_32">[15]Plan1!#REF!</definedName>
    <definedName name="item5_33">[15]Plan1!#REF!</definedName>
    <definedName name="item5_34">[15]Plan1!#REF!</definedName>
    <definedName name="item5_35">[15]Plan1!#REF!</definedName>
    <definedName name="item5_36">[15]Plan1!#REF!</definedName>
    <definedName name="item5_38">[14]Plan1!#REF!</definedName>
    <definedName name="item6">[14]Plan1!#REF!</definedName>
    <definedName name="item6_15">[14]Plan1!#REF!</definedName>
    <definedName name="item6_16">[14]Plan1!#REF!</definedName>
    <definedName name="item6_17">[14]Plan1!#REF!</definedName>
    <definedName name="item6_18">[14]Plan1!#REF!</definedName>
    <definedName name="item6_19">[14]Plan1!#REF!</definedName>
    <definedName name="item6_20">[14]Plan1!#REF!</definedName>
    <definedName name="item6_21">[14]Plan1!#REF!</definedName>
    <definedName name="item6_22">[14]Plan1!#REF!</definedName>
    <definedName name="item6_23">[14]Plan1!#REF!</definedName>
    <definedName name="item6_24">[15]Plan1!#REF!</definedName>
    <definedName name="item6_25">[15]Plan1!#REF!</definedName>
    <definedName name="item6_26">[15]Plan1!#REF!</definedName>
    <definedName name="item6_27">[15]Plan1!#REF!</definedName>
    <definedName name="item6_28">[15]Plan1!#REF!</definedName>
    <definedName name="item6_29">[15]Plan1!#REF!</definedName>
    <definedName name="item6_30">[15]Plan1!#REF!</definedName>
    <definedName name="item6_31">[15]Plan1!#REF!</definedName>
    <definedName name="item6_32">[15]Plan1!#REF!</definedName>
    <definedName name="item6_33">[15]Plan1!#REF!</definedName>
    <definedName name="item6_34">[15]Plan1!#REF!</definedName>
    <definedName name="item6_35">[15]Plan1!#REF!</definedName>
    <definedName name="item6_36">[15]Plan1!#REF!</definedName>
    <definedName name="item6_38">[14]Plan1!#REF!</definedName>
    <definedName name="item7">[14]Plan1!$J$53</definedName>
    <definedName name="item7_15">[14]Plan1!$J$53</definedName>
    <definedName name="item7_16">[14]Plan1!$J$53</definedName>
    <definedName name="item7_17">[14]Plan1!$J$53</definedName>
    <definedName name="item7_18">[14]Plan1!$J$53</definedName>
    <definedName name="item7_19">[14]Plan1!$J$53</definedName>
    <definedName name="item7_20">[14]Plan1!$J$53</definedName>
    <definedName name="item7_21">[14]Plan1!$J$53</definedName>
    <definedName name="item7_22">[14]Plan1!$J$53</definedName>
    <definedName name="item7_23">[14]Plan1!$J$53</definedName>
    <definedName name="item7_24">[15]Plan1!$J$53</definedName>
    <definedName name="item7_25">[15]Plan1!$J$53</definedName>
    <definedName name="item7_26">[15]Plan1!$J$53</definedName>
    <definedName name="item7_27">[15]Plan1!$J$53</definedName>
    <definedName name="item7_28">[15]Plan1!$J$53</definedName>
    <definedName name="item7_29">[15]Plan1!$J$53</definedName>
    <definedName name="item7_30">[15]Plan1!$J$53</definedName>
    <definedName name="item7_31">[15]Plan1!$J$53</definedName>
    <definedName name="item7_32">[15]Plan1!$J$53</definedName>
    <definedName name="item7_33">[15]Plan1!$J$53</definedName>
    <definedName name="item7_34">[15]Plan1!$J$53</definedName>
    <definedName name="item7_35">[15]Plan1!$J$53</definedName>
    <definedName name="item7_36">[15]Plan1!$J$53</definedName>
    <definedName name="item7_38">[14]Plan1!$J$53</definedName>
    <definedName name="item8">[14]Plan1!$J$81</definedName>
    <definedName name="item8_15">[14]Plan1!$J$81</definedName>
    <definedName name="item8_16">[14]Plan1!$J$81</definedName>
    <definedName name="item8_17">[14]Plan1!$J$81</definedName>
    <definedName name="item8_18">[14]Plan1!$J$81</definedName>
    <definedName name="item8_19">[14]Plan1!$J$81</definedName>
    <definedName name="item8_20">[14]Plan1!$J$81</definedName>
    <definedName name="item8_21">[14]Plan1!$J$81</definedName>
    <definedName name="item8_22">[14]Plan1!$J$81</definedName>
    <definedName name="item8_23">[14]Plan1!$J$81</definedName>
    <definedName name="item8_24">[15]Plan1!$J$81</definedName>
    <definedName name="item8_25">[15]Plan1!$J$81</definedName>
    <definedName name="item8_26">[15]Plan1!$J$81</definedName>
    <definedName name="item8_27">[15]Plan1!$J$81</definedName>
    <definedName name="item8_28">[15]Plan1!$J$81</definedName>
    <definedName name="item8_29">[15]Plan1!$J$81</definedName>
    <definedName name="item8_30">[15]Plan1!$J$81</definedName>
    <definedName name="item8_31">[15]Plan1!$J$81</definedName>
    <definedName name="item8_32">[15]Plan1!$J$81</definedName>
    <definedName name="item8_33">[15]Plan1!$J$81</definedName>
    <definedName name="item8_34">[15]Plan1!$J$81</definedName>
    <definedName name="item8_35">[15]Plan1!$J$81</definedName>
    <definedName name="item8_36">[15]Plan1!$J$81</definedName>
    <definedName name="item8_38">[14]Plan1!$J$81</definedName>
    <definedName name="item9">[14]Plan1!#REF!</definedName>
    <definedName name="item9_15">[14]Plan1!#REF!</definedName>
    <definedName name="item9_16">[14]Plan1!#REF!</definedName>
    <definedName name="item9_17">[14]Plan1!#REF!</definedName>
    <definedName name="item9_18">[14]Plan1!#REF!</definedName>
    <definedName name="item9_19">[14]Plan1!#REF!</definedName>
    <definedName name="item9_20">[14]Plan1!#REF!</definedName>
    <definedName name="item9_21">[14]Plan1!#REF!</definedName>
    <definedName name="item9_22">[14]Plan1!#REF!</definedName>
    <definedName name="item9_23">[14]Plan1!#REF!</definedName>
    <definedName name="item9_24">[15]Plan1!#REF!</definedName>
    <definedName name="item9_25">[15]Plan1!#REF!</definedName>
    <definedName name="item9_26">[15]Plan1!#REF!</definedName>
    <definedName name="item9_27">[15]Plan1!#REF!</definedName>
    <definedName name="item9_28">[15]Plan1!#REF!</definedName>
    <definedName name="item9_29">[15]Plan1!#REF!</definedName>
    <definedName name="item9_30">[15]Plan1!#REF!</definedName>
    <definedName name="item9_31">[15]Plan1!#REF!</definedName>
    <definedName name="item9_32">[15]Plan1!#REF!</definedName>
    <definedName name="item9_33">[15]Plan1!#REF!</definedName>
    <definedName name="item9_34">[15]Plan1!#REF!</definedName>
    <definedName name="item9_35">[15]Plan1!#REF!</definedName>
    <definedName name="item9_36">[15]Plan1!#REF!</definedName>
    <definedName name="item9_38">[14]Plan1!#REF!</definedName>
    <definedName name="koae">#REF!</definedName>
    <definedName name="kpavi">#REF!</definedName>
    <definedName name="kterra">#REF!</definedName>
    <definedName name="LargEsc">#REF!</definedName>
    <definedName name="LargLast">#REF!</definedName>
    <definedName name="LEIS">#REF!</definedName>
    <definedName name="LEIS_36">#REF!</definedName>
    <definedName name="leis2">#REF!</definedName>
    <definedName name="MACROS">#REF!</definedName>
    <definedName name="MAO010201_36">#REF!</definedName>
    <definedName name="MAO010202_36">#REF!</definedName>
    <definedName name="MAO010205_36">#REF!</definedName>
    <definedName name="MAO010206_36">#REF!</definedName>
    <definedName name="MAO010210_36">#REF!</definedName>
    <definedName name="MAO010401_36">#REF!</definedName>
    <definedName name="MAO010402_36">#REF!</definedName>
    <definedName name="MAO010407_36">#REF!</definedName>
    <definedName name="MAO010413_36">#REF!</definedName>
    <definedName name="MAO010501_36">#REF!</definedName>
    <definedName name="MAO010503_36">#REF!</definedName>
    <definedName name="MAO010505_36">#REF!</definedName>
    <definedName name="MAO010509_36">#REF!</definedName>
    <definedName name="MAO010512_36">#REF!</definedName>
    <definedName name="MAO010518_36">#REF!</definedName>
    <definedName name="MAO010519_36">#REF!</definedName>
    <definedName name="MAO010521_36">#REF!</definedName>
    <definedName name="MAO010523_36">#REF!</definedName>
    <definedName name="MAO010532_36">#REF!</definedName>
    <definedName name="MAO010533_36">#REF!</definedName>
    <definedName name="MAO010536_36">#REF!</definedName>
    <definedName name="MAO010701_36">#REF!</definedName>
    <definedName name="MAO010703_36">#REF!</definedName>
    <definedName name="MAO010705_36">#REF!</definedName>
    <definedName name="MAO010708_36">#REF!</definedName>
    <definedName name="MAO010710_36">#REF!</definedName>
    <definedName name="MAO010712_36">#REF!</definedName>
    <definedName name="MAO010717_36">#REF!</definedName>
    <definedName name="MAO020201_36">#REF!</definedName>
    <definedName name="MAO020205_36">#REF!</definedName>
    <definedName name="MAO020211_36">#REF!</definedName>
    <definedName name="MAO020217_36">#REF!</definedName>
    <definedName name="MAO030102_36">#REF!</definedName>
    <definedName name="MAO030201_36">#REF!</definedName>
    <definedName name="MAO030303_36">#REF!</definedName>
    <definedName name="MAO030317_36">#REF!</definedName>
    <definedName name="MAO040101_36">#REF!</definedName>
    <definedName name="MAO040202_36">#REF!</definedName>
    <definedName name="MAO050103_36">#REF!</definedName>
    <definedName name="MAO050207_36">#REF!</definedName>
    <definedName name="MAO060101_36">#REF!</definedName>
    <definedName name="MAO080310_36">#REF!</definedName>
    <definedName name="MAO090101_36">#REF!</definedName>
    <definedName name="MAO110101_36">#REF!</definedName>
    <definedName name="MAO110104_36">#REF!</definedName>
    <definedName name="MAO110107_36">#REF!</definedName>
    <definedName name="MAO120101_36">#REF!</definedName>
    <definedName name="MAO120105_36">#REF!</definedName>
    <definedName name="MAO120106_36">#REF!</definedName>
    <definedName name="MAO120107_36">#REF!</definedName>
    <definedName name="MAO120110_36">#REF!</definedName>
    <definedName name="MAO120150_36">#REF!</definedName>
    <definedName name="MAO130101_36">#REF!</definedName>
    <definedName name="MAO130103_36">#REF!</definedName>
    <definedName name="MAO130304_36">#REF!</definedName>
    <definedName name="MAO130401_36">#REF!</definedName>
    <definedName name="MAO140102_36">#REF!</definedName>
    <definedName name="MAO140109_36">#REF!</definedName>
    <definedName name="MAO140113_36">#REF!</definedName>
    <definedName name="MAO140122_36">#REF!</definedName>
    <definedName name="MAO140126_36">#REF!</definedName>
    <definedName name="MAO140129_36">#REF!</definedName>
    <definedName name="MAO140135_36">#REF!</definedName>
    <definedName name="MAO140143_36">#REF!</definedName>
    <definedName name="MAO140145_36">#REF!</definedName>
    <definedName name="MAT">#REF!</definedName>
    <definedName name="MAT_15">#REF!</definedName>
    <definedName name="MAT_16">#REF!</definedName>
    <definedName name="MAT_17">#REF!</definedName>
    <definedName name="MAT_18">#REF!</definedName>
    <definedName name="MAT_19">#REF!</definedName>
    <definedName name="MAT_20">#REF!</definedName>
    <definedName name="MAT_21">#REF!</definedName>
    <definedName name="MAT_22">#REF!</definedName>
    <definedName name="MAT_23">#REF!</definedName>
    <definedName name="MAT_24">#REF!</definedName>
    <definedName name="MAT_25">#REF!</definedName>
    <definedName name="MAT_26">#REF!</definedName>
    <definedName name="MAT_27">#REF!</definedName>
    <definedName name="MAT_28">#REF!</definedName>
    <definedName name="MAT_29">#REF!</definedName>
    <definedName name="MAT_30">#REF!</definedName>
    <definedName name="MAT_31">#REF!</definedName>
    <definedName name="MAT_32">#REF!</definedName>
    <definedName name="MAT_33">#REF!</definedName>
    <definedName name="MAT_34">#REF!</definedName>
    <definedName name="MAT_35">#REF!</definedName>
    <definedName name="MAT_36">#REF!</definedName>
    <definedName name="MAT_38">#REF!</definedName>
    <definedName name="MAT010301_36">#REF!</definedName>
    <definedName name="MAT010401_36">#REF!</definedName>
    <definedName name="MAT010402_36">#REF!</definedName>
    <definedName name="MAT010407_36">#REF!</definedName>
    <definedName name="MAT010413_36">#REF!</definedName>
    <definedName name="MAT010536_36">#REF!</definedName>
    <definedName name="MAT010703_36">#REF!</definedName>
    <definedName name="MAT010708_36">#REF!</definedName>
    <definedName name="MAT010710_36">#REF!</definedName>
    <definedName name="MAT010718_36">#REF!</definedName>
    <definedName name="MAT020201_36">#REF!</definedName>
    <definedName name="MAT020205_36">#REF!</definedName>
    <definedName name="MAT020211_36">#REF!</definedName>
    <definedName name="MAT030102_36">#REF!</definedName>
    <definedName name="MAT030201_36">#REF!</definedName>
    <definedName name="MAT030303_36">#REF!</definedName>
    <definedName name="MAT030317_36">#REF!</definedName>
    <definedName name="MAT040101_36">#REF!</definedName>
    <definedName name="MAT040202_36">#REF!</definedName>
    <definedName name="MAT050103_36">#REF!</definedName>
    <definedName name="MAT050207_36">#REF!</definedName>
    <definedName name="MAT060101_36">#REF!</definedName>
    <definedName name="MAT080101_36">#REF!</definedName>
    <definedName name="MAT080310_36">#REF!</definedName>
    <definedName name="MAT090101_36">#REF!</definedName>
    <definedName name="MAT100302_36">#REF!</definedName>
    <definedName name="MAT110101_36">#REF!</definedName>
    <definedName name="MAT110104_36">#REF!</definedName>
    <definedName name="MAT110107_36">#REF!</definedName>
    <definedName name="MAT120101_36">#REF!</definedName>
    <definedName name="MAT120105_36">#REF!</definedName>
    <definedName name="MAT120106_36">#REF!</definedName>
    <definedName name="MAT120107_36">#REF!</definedName>
    <definedName name="MAT120110_36">#REF!</definedName>
    <definedName name="MAT120150_36">#REF!</definedName>
    <definedName name="MAT130101_36">#REF!</definedName>
    <definedName name="MAT130103_36">#REF!</definedName>
    <definedName name="MAT130304_36">#REF!</definedName>
    <definedName name="MAT130401_36">#REF!</definedName>
    <definedName name="MAT140102_36">#REF!</definedName>
    <definedName name="MAT140109_36">#REF!</definedName>
    <definedName name="MAT140113_36">#REF!</definedName>
    <definedName name="MAT140122_36">#REF!</definedName>
    <definedName name="MAT140126_36">#REF!</definedName>
    <definedName name="MAT140129_36">#REF!</definedName>
    <definedName name="MAT140135_36">#REF!</definedName>
    <definedName name="MAT140143_36">#REF!</definedName>
    <definedName name="MAT140145_36">#REF!</definedName>
    <definedName name="MAT150130_36">#REF!</definedName>
    <definedName name="MAT170101_36">#REF!</definedName>
    <definedName name="MAT170102_36">#REF!</definedName>
    <definedName name="MAT170103_36">#REF!</definedName>
    <definedName name="MEIO_FIO">#REF!</definedName>
    <definedName name="MO">#REF!</definedName>
    <definedName name="MO_15">#REF!</definedName>
    <definedName name="MO_16">#REF!</definedName>
    <definedName name="MO_17">#REF!</definedName>
    <definedName name="MO_18">#REF!</definedName>
    <definedName name="MO_19">#REF!</definedName>
    <definedName name="MO_20">#REF!</definedName>
    <definedName name="MO_21">#REF!</definedName>
    <definedName name="MO_22">#REF!</definedName>
    <definedName name="MO_23">#REF!</definedName>
    <definedName name="MO_24">#REF!</definedName>
    <definedName name="MO_25">#REF!</definedName>
    <definedName name="MO_26">#REF!</definedName>
    <definedName name="MO_27">#REF!</definedName>
    <definedName name="MO_28">#REF!</definedName>
    <definedName name="MO_29">#REF!</definedName>
    <definedName name="MO_30">#REF!</definedName>
    <definedName name="MO_31">#REF!</definedName>
    <definedName name="MO_32">#REF!</definedName>
    <definedName name="MO_33">#REF!</definedName>
    <definedName name="MO_34">#REF!</definedName>
    <definedName name="MO_35">#REF!</definedName>
    <definedName name="MO_36">#REF!</definedName>
    <definedName name="MO_38">#REF!</definedName>
    <definedName name="mo_base">[5]Base!$U$39</definedName>
    <definedName name="mo_sub_base">'[5]Sub-base'!$U$36</definedName>
    <definedName name="MOE">#REF!</definedName>
    <definedName name="MOE_36">#REF!</definedName>
    <definedName name="MOH">#REF!</definedName>
    <definedName name="MOH_36">#REF!</definedName>
    <definedName name="num_linhas">#REF!</definedName>
    <definedName name="num_linhas_36">#REF!</definedName>
    <definedName name="oac">#REF!</definedName>
    <definedName name="oae">#REF!</definedName>
    <definedName name="ocom">#REF!</definedName>
    <definedName name="OLE_LINK4">[16]PSQ!$A$8</definedName>
    <definedName name="PL_ABC_19">#REF!</definedName>
    <definedName name="PL_ABC_20">#REF!</definedName>
    <definedName name="PL_ABC_21">#REF!</definedName>
    <definedName name="PL_ABC_22">#REF!</definedName>
    <definedName name="PL_ABC_23">#REF!</definedName>
    <definedName name="PL_ABC_24">#REF!</definedName>
    <definedName name="PL_ABC_25">#REF!</definedName>
    <definedName name="PL_ABC_26">#REF!</definedName>
    <definedName name="PL_ABC_27">#REF!</definedName>
    <definedName name="PL_ABC_28">#REF!</definedName>
    <definedName name="PL_ABC_29">#REF!</definedName>
    <definedName name="PL_ABC_30">#REF!</definedName>
    <definedName name="PL_ABC_31">#REF!</definedName>
    <definedName name="PL_ABC_32">#REF!</definedName>
    <definedName name="PL_ABC_33">#REF!</definedName>
    <definedName name="PL_ABC_34">#REF!</definedName>
    <definedName name="PL_ABC_35">#REF!</definedName>
    <definedName name="PL_ABC_36">#REF!</definedName>
    <definedName name="PL_ABC_38">#REF!</definedName>
    <definedName name="plan275">#REF!</definedName>
    <definedName name="plan275_15">#REF!</definedName>
    <definedName name="plan275_16">#REF!</definedName>
    <definedName name="plan275_17">#REF!</definedName>
    <definedName name="plan275_18">#REF!</definedName>
    <definedName name="plan275_19">#REF!</definedName>
    <definedName name="plan275_20">#REF!</definedName>
    <definedName name="plan275_21">#REF!</definedName>
    <definedName name="plan275_22">#REF!</definedName>
    <definedName name="plan275_23">#REF!</definedName>
    <definedName name="plan275_24">#REF!</definedName>
    <definedName name="plan275_25">#REF!</definedName>
    <definedName name="plan275_26">#REF!</definedName>
    <definedName name="plan275_27">#REF!</definedName>
    <definedName name="plan275_28">#REF!</definedName>
    <definedName name="plan275_29">#REF!</definedName>
    <definedName name="plan275_30">#REF!</definedName>
    <definedName name="plan275_31">#REF!</definedName>
    <definedName name="plan275_32">#REF!</definedName>
    <definedName name="plan275_33">#REF!</definedName>
    <definedName name="plan275_34">#REF!</definedName>
    <definedName name="plan275_35">#REF!</definedName>
    <definedName name="plan275_36">#REF!</definedName>
    <definedName name="plan275_38">#REF!</definedName>
    <definedName name="planilha">#REF!</definedName>
    <definedName name="planilha_15">#REF!</definedName>
    <definedName name="planilha_16">#REF!</definedName>
    <definedName name="planilha_17">#REF!</definedName>
    <definedName name="planilha_18">#REF!</definedName>
    <definedName name="planilha_19">#REF!</definedName>
    <definedName name="planilha_20">#REF!</definedName>
    <definedName name="planilha_21">#REF!</definedName>
    <definedName name="planilha_22">#REF!</definedName>
    <definedName name="planilha_23">#REF!</definedName>
    <definedName name="planilha_24">#REF!</definedName>
    <definedName name="planilha_25">#REF!</definedName>
    <definedName name="planilha_26">#REF!</definedName>
    <definedName name="planilha_27">#REF!</definedName>
    <definedName name="planilha_28">#REF!</definedName>
    <definedName name="planilha_29">#REF!</definedName>
    <definedName name="planilha_30">#REF!</definedName>
    <definedName name="planilha_31">#REF!</definedName>
    <definedName name="planilha_32">#REF!</definedName>
    <definedName name="planilha_33">#REF!</definedName>
    <definedName name="planilha_34">#REF!</definedName>
    <definedName name="planilha_35">#REF!</definedName>
    <definedName name="planilha_36">#REF!</definedName>
    <definedName name="planilha_38">#REF!</definedName>
    <definedName name="plano">#REF!</definedName>
    <definedName name="ppt_pistas_e_patios">#REF!</definedName>
    <definedName name="ppt_pistas_e_patios_15">#REF!</definedName>
    <definedName name="ppt_pistas_e_patios_16">#REF!</definedName>
    <definedName name="ppt_pistas_e_patios_17">#REF!</definedName>
    <definedName name="ppt_pistas_e_patios_18">#REF!</definedName>
    <definedName name="ppt_pistas_e_patios_19">#REF!</definedName>
    <definedName name="ppt_pistas_e_patios_20">#REF!</definedName>
    <definedName name="ppt_pistas_e_patios_21">#REF!</definedName>
    <definedName name="ppt_pistas_e_patios_22">#REF!</definedName>
    <definedName name="ppt_pistas_e_patios_23">#REF!</definedName>
    <definedName name="ppt_pistas_e_patios_24">#REF!</definedName>
    <definedName name="ppt_pistas_e_patios_25">#REF!</definedName>
    <definedName name="ppt_pistas_e_patios_26">#REF!</definedName>
    <definedName name="ppt_pistas_e_patios_27">#REF!</definedName>
    <definedName name="ppt_pistas_e_patios_28">#REF!</definedName>
    <definedName name="ppt_pistas_e_patios_29">#REF!</definedName>
    <definedName name="ppt_pistas_e_patios_30">#REF!</definedName>
    <definedName name="ppt_pistas_e_patios_31">#REF!</definedName>
    <definedName name="ppt_pistas_e_patios_32">#REF!</definedName>
    <definedName name="ppt_pistas_e_patios_33">#REF!</definedName>
    <definedName name="ppt_pistas_e_patios_34">#REF!</definedName>
    <definedName name="ppt_pistas_e_patios_35">#REF!</definedName>
    <definedName name="ppt_pistas_e_patios_36">#REF!</definedName>
    <definedName name="ppt_pistas_e_patios_38">#REF!</definedName>
    <definedName name="PRE010201_36">#REF!</definedName>
    <definedName name="PRE010202_36">#REF!</definedName>
    <definedName name="PRE010205_36">#REF!</definedName>
    <definedName name="PRE010206_36">#REF!</definedName>
    <definedName name="PRE010210_36">#REF!</definedName>
    <definedName name="PRE010301_36">#REF!</definedName>
    <definedName name="PRE010401_36">#REF!</definedName>
    <definedName name="PRE010402_36">#REF!</definedName>
    <definedName name="PRE010407_36">#REF!</definedName>
    <definedName name="PRE010413_36">#REF!</definedName>
    <definedName name="PRE010501_36">#REF!</definedName>
    <definedName name="PRE010503_36">#REF!</definedName>
    <definedName name="PRE010505_36">#REF!</definedName>
    <definedName name="PRE010509_36">#REF!</definedName>
    <definedName name="PRE010512_36">#REF!</definedName>
    <definedName name="PRE010518_36">#REF!</definedName>
    <definedName name="PRE010519_36">#REF!</definedName>
    <definedName name="PRE010521_36">#REF!</definedName>
    <definedName name="PRE010523_36">#REF!</definedName>
    <definedName name="PRE010532_36">#REF!</definedName>
    <definedName name="PRE010533_36">#REF!</definedName>
    <definedName name="PRE010536_36">#REF!</definedName>
    <definedName name="PRE010701_36">#REF!</definedName>
    <definedName name="PRE010703_36">#REF!</definedName>
    <definedName name="PRE010705_36">#REF!</definedName>
    <definedName name="PRE010708_36">#REF!</definedName>
    <definedName name="PRE010710_36">#REF!</definedName>
    <definedName name="PRE010712_36">#REF!</definedName>
    <definedName name="PRE010717_36">#REF!</definedName>
    <definedName name="PRE010718_36">#REF!</definedName>
    <definedName name="PRE020201_36">#REF!</definedName>
    <definedName name="PRE020205_36">#REF!</definedName>
    <definedName name="PRE020211_36">#REF!</definedName>
    <definedName name="PRE020217_36">#REF!</definedName>
    <definedName name="PRE030102_36">#REF!</definedName>
    <definedName name="PRE030201_36">#REF!</definedName>
    <definedName name="PRE030303_36">#REF!</definedName>
    <definedName name="PRE030317_36">#REF!</definedName>
    <definedName name="PRE040101_36">#REF!</definedName>
    <definedName name="PRE040202_36">#REF!</definedName>
    <definedName name="PRE050103_36">#REF!</definedName>
    <definedName name="PRE050207_36">#REF!</definedName>
    <definedName name="PRE060101_36">#REF!</definedName>
    <definedName name="PRE080101_36">#REF!</definedName>
    <definedName name="PRE080310_36">#REF!</definedName>
    <definedName name="PRE090101_36">#REF!</definedName>
    <definedName name="PRE100302_36">#REF!</definedName>
    <definedName name="PRE110101_36">#REF!</definedName>
    <definedName name="PRE110104_36">#REF!</definedName>
    <definedName name="PRE110107_36">#REF!</definedName>
    <definedName name="PRE120101_36">#REF!</definedName>
    <definedName name="PRE120105_36">#REF!</definedName>
    <definedName name="PRE120106_36">#REF!</definedName>
    <definedName name="PRE120107_36">#REF!</definedName>
    <definedName name="PRE120110_36">#REF!</definedName>
    <definedName name="PRE120150_36">#REF!</definedName>
    <definedName name="PRE130101_36">#REF!</definedName>
    <definedName name="PRE130103_36">#REF!</definedName>
    <definedName name="PRE130304_36">#REF!</definedName>
    <definedName name="PRE130401_36">#REF!</definedName>
    <definedName name="PRE140102_36">#REF!</definedName>
    <definedName name="PRE140109_36">#REF!</definedName>
    <definedName name="PRE140113_36">#REF!</definedName>
    <definedName name="PRE140122_36">#REF!</definedName>
    <definedName name="PRE140126_36">#REF!</definedName>
    <definedName name="PRE140129_36">#REF!</definedName>
    <definedName name="PRE140135_36">#REF!</definedName>
    <definedName name="PRE140143_36">#REF!</definedName>
    <definedName name="PRE140145_36">#REF!</definedName>
    <definedName name="PRE150130_36">#REF!</definedName>
    <definedName name="PRE170101_36">#REF!</definedName>
    <definedName name="PRE170102_36">#REF!</definedName>
    <definedName name="PRE170103_36">#REF!</definedName>
    <definedName name="Print_Area">#REF!</definedName>
    <definedName name="QUA010201_36">#REF!</definedName>
    <definedName name="QUA010202_36">#REF!</definedName>
    <definedName name="QUA010205_36">#REF!</definedName>
    <definedName name="QUA010206_36">#REF!</definedName>
    <definedName name="QUA010210_36">#REF!</definedName>
    <definedName name="QUA010301_36">#REF!</definedName>
    <definedName name="QUA010401_36">#REF!</definedName>
    <definedName name="QUA010402_36">#REF!</definedName>
    <definedName name="QUA010407_36">#REF!</definedName>
    <definedName name="QUA010413_36">#REF!</definedName>
    <definedName name="QUA010501_36">#REF!</definedName>
    <definedName name="QUA010503_36">#REF!</definedName>
    <definedName name="QUA010505_36">#REF!</definedName>
    <definedName name="QUA010509_36">#REF!</definedName>
    <definedName name="QUA010512_36">#REF!</definedName>
    <definedName name="QUA010518_36">#REF!</definedName>
    <definedName name="QUA010519_36">#REF!</definedName>
    <definedName name="QUA010521_36">#REF!</definedName>
    <definedName name="QUA010523_36">#REF!</definedName>
    <definedName name="QUA010532_36">#REF!</definedName>
    <definedName name="QUA010533_36">#REF!</definedName>
    <definedName name="QUA010536_36">#REF!</definedName>
    <definedName name="QUA010701_36">#REF!</definedName>
    <definedName name="QUA010703_36">#REF!</definedName>
    <definedName name="QUA010705_36">#REF!</definedName>
    <definedName name="QUA010708_36">#REF!</definedName>
    <definedName name="QUA010710_36">#REF!</definedName>
    <definedName name="QUA010712_36">#REF!</definedName>
    <definedName name="QUA010717_36">#REF!</definedName>
    <definedName name="QUA010718_36">#REF!</definedName>
    <definedName name="QUA020201_36">#REF!</definedName>
    <definedName name="QUA020205_36">#REF!</definedName>
    <definedName name="QUA020211_36">#REF!</definedName>
    <definedName name="QUA020217_36">#REF!</definedName>
    <definedName name="QUA030102_36">#REF!</definedName>
    <definedName name="QUA030201_36">#REF!</definedName>
    <definedName name="QUA030303_36">#REF!</definedName>
    <definedName name="QUA030317_36">#REF!</definedName>
    <definedName name="QUA040101_36">#REF!</definedName>
    <definedName name="QUA040202_36">#REF!</definedName>
    <definedName name="QUA050103_36">#REF!</definedName>
    <definedName name="QUA050207_36">#REF!</definedName>
    <definedName name="QUA060101_36">#REF!</definedName>
    <definedName name="QUA080101_36">#REF!</definedName>
    <definedName name="QUA080310_36">#REF!</definedName>
    <definedName name="QUA090101_36">#REF!</definedName>
    <definedName name="QUA100302_36">#REF!</definedName>
    <definedName name="QUA110101_36">#REF!</definedName>
    <definedName name="QUA110104_36">#REF!</definedName>
    <definedName name="QUA110107_36">#REF!</definedName>
    <definedName name="QUA120101_36">#REF!</definedName>
    <definedName name="QUA120105_36">#REF!</definedName>
    <definedName name="QUA120106_36">#REF!</definedName>
    <definedName name="QUA120107_36">#REF!</definedName>
    <definedName name="QUA120110_36">#REF!</definedName>
    <definedName name="QUA120150_36">#REF!</definedName>
    <definedName name="QUA130101_36">#REF!</definedName>
    <definedName name="QUA130103_36">#REF!</definedName>
    <definedName name="QUA130304_36">#REF!</definedName>
    <definedName name="QUA130401_36">#REF!</definedName>
    <definedName name="QUA140102_36">#REF!</definedName>
    <definedName name="QUA140109_36">#REF!</definedName>
    <definedName name="QUA140113_36">#REF!</definedName>
    <definedName name="QUA140122_36">#REF!</definedName>
    <definedName name="QUA140126_36">#REF!</definedName>
    <definedName name="QUA140129_36">#REF!</definedName>
    <definedName name="QUA140135_36">#REF!</definedName>
    <definedName name="QUA140143_36">#REF!</definedName>
    <definedName name="QUA140145_36">#REF!</definedName>
    <definedName name="QUA150130_36">#REF!</definedName>
    <definedName name="QUA170101_36">#REF!</definedName>
    <definedName name="QUA170102_36">#REF!</definedName>
    <definedName name="QUA170103_36">#REF!</definedName>
    <definedName name="QUANT_acumu">#REF!</definedName>
    <definedName name="rea">#REF!</definedName>
    <definedName name="REC11100_36">#REF!</definedName>
    <definedName name="REC11110_36">#REF!</definedName>
    <definedName name="REC11115_36">#REF!</definedName>
    <definedName name="REC11125_36">#REF!</definedName>
    <definedName name="REC11130_36">#REF!</definedName>
    <definedName name="REC11135_36">#REF!</definedName>
    <definedName name="REC11145_36">#REF!</definedName>
    <definedName name="REC11150_36">#REF!</definedName>
    <definedName name="REC11165_36">#REF!</definedName>
    <definedName name="REC11170_36">#REF!</definedName>
    <definedName name="REC11180_36">#REF!</definedName>
    <definedName name="REC11185_36">#REF!</definedName>
    <definedName name="REC11220_36">#REF!</definedName>
    <definedName name="REC12105_36">#REF!</definedName>
    <definedName name="REC12555_36">#REF!</definedName>
    <definedName name="REC12570_36">#REF!</definedName>
    <definedName name="REC12575_36">#REF!</definedName>
    <definedName name="REC12580_36">#REF!</definedName>
    <definedName name="REC12600_36">#REF!</definedName>
    <definedName name="REC12610_36">#REF!</definedName>
    <definedName name="REC12630_36">#REF!</definedName>
    <definedName name="REC12631_36">#REF!</definedName>
    <definedName name="REC12640_36">#REF!</definedName>
    <definedName name="REC12645_36">#REF!</definedName>
    <definedName name="REC12665_36">#REF!</definedName>
    <definedName name="REC12690_36">#REF!</definedName>
    <definedName name="REC12700_36">#REF!</definedName>
    <definedName name="REC12710_36">#REF!</definedName>
    <definedName name="REC13111_36">#REF!</definedName>
    <definedName name="REC13112_36">#REF!</definedName>
    <definedName name="REC13121_36">#REF!</definedName>
    <definedName name="REC13720_36">#REF!</definedName>
    <definedName name="REC14100_36">#REF!</definedName>
    <definedName name="REC14161_36">#REF!</definedName>
    <definedName name="REC14195_36">#REF!</definedName>
    <definedName name="REC14205_36">#REF!</definedName>
    <definedName name="REC14260_36">#REF!</definedName>
    <definedName name="REC14500_36">#REF!</definedName>
    <definedName name="REC14515_36">#REF!</definedName>
    <definedName name="REC14555_36">#REF!</definedName>
    <definedName name="REC14565_36">#REF!</definedName>
    <definedName name="REC15135_36">#REF!</definedName>
    <definedName name="REC15140_36">#REF!</definedName>
    <definedName name="REC15195_36">#REF!</definedName>
    <definedName name="REC15225_36">#REF!</definedName>
    <definedName name="REC15230_36">#REF!</definedName>
    <definedName name="REC15515_36">#REF!</definedName>
    <definedName name="REC15560_36">#REF!</definedName>
    <definedName name="REC15565_36">#REF!</definedName>
    <definedName name="REC15570_36">#REF!</definedName>
    <definedName name="REC15575_36">#REF!</definedName>
    <definedName name="REC15583_36">#REF!</definedName>
    <definedName name="REC15590_36">#REF!</definedName>
    <definedName name="REC15591_36">#REF!</definedName>
    <definedName name="REC15610_36">#REF!</definedName>
    <definedName name="REC15625_36">#REF!</definedName>
    <definedName name="REC15635_36">#REF!</definedName>
    <definedName name="REC15655_36">#REF!</definedName>
    <definedName name="REC15665_36">#REF!</definedName>
    <definedName name="REC16515_36">#REF!</definedName>
    <definedName name="REC16535_36">#REF!</definedName>
    <definedName name="REC17140_36">#REF!</definedName>
    <definedName name="REC19500_36">#REF!</definedName>
    <definedName name="REC19501_36">#REF!</definedName>
    <definedName name="REC19502_36">#REF!</definedName>
    <definedName name="REC19503_36">#REF!</definedName>
    <definedName name="REC19504_36">#REF!</definedName>
    <definedName name="REC19505_36">#REF!</definedName>
    <definedName name="REC20100_36">#REF!</definedName>
    <definedName name="REC20105_36">#REF!</definedName>
    <definedName name="REC20110_36">#REF!</definedName>
    <definedName name="REC20115_36">#REF!</definedName>
    <definedName name="REC20130_36">#REF!</definedName>
    <definedName name="REC20135_36">#REF!</definedName>
    <definedName name="REC20140_36">#REF!</definedName>
    <definedName name="REC20145_36">#REF!</definedName>
    <definedName name="REC20150_36">#REF!</definedName>
    <definedName name="REC20155_36">#REF!</definedName>
    <definedName name="REC20175_36">#REF!</definedName>
    <definedName name="REC20185_36">#REF!</definedName>
    <definedName name="REC20190_36">#REF!</definedName>
    <definedName name="REC20195_36">#REF!</definedName>
    <definedName name="REC20210_36">#REF!</definedName>
    <definedName name="REGULA">[5]Regula!$M$36</definedName>
    <definedName name="resumo">#REF!</definedName>
    <definedName name="resumo_15">#REF!</definedName>
    <definedName name="resumo_16">#REF!</definedName>
    <definedName name="resumo_17">#REF!</definedName>
    <definedName name="resumo_18">#REF!</definedName>
    <definedName name="resumo_19">#REF!</definedName>
    <definedName name="resumo_20">#REF!</definedName>
    <definedName name="resumo_21">#REF!</definedName>
    <definedName name="resumo_22">#REF!</definedName>
    <definedName name="resumo_23">#REF!</definedName>
    <definedName name="resumo_24">#REF!</definedName>
    <definedName name="resumo_25">#REF!</definedName>
    <definedName name="resumo_26">#REF!</definedName>
    <definedName name="resumo_27">#REF!</definedName>
    <definedName name="resumo_28">#REF!</definedName>
    <definedName name="resumo_29">#REF!</definedName>
    <definedName name="resumo_30">#REF!</definedName>
    <definedName name="resumo_31">#REF!</definedName>
    <definedName name="resumo_32">#REF!</definedName>
    <definedName name="resumo_33">#REF!</definedName>
    <definedName name="resumo_34">#REF!</definedName>
    <definedName name="resumo_35">#REF!</definedName>
    <definedName name="resumo_36">#REF!</definedName>
    <definedName name="resumo_38">#REF!</definedName>
    <definedName name="svi2_15">#REF!</definedName>
    <definedName name="svi2_16">#REF!</definedName>
    <definedName name="svi2_17">#REF!</definedName>
    <definedName name="svi2_18">#REF!</definedName>
    <definedName name="svi2_19">#REF!</definedName>
    <definedName name="svi2_20">#REF!</definedName>
    <definedName name="svi2_21">#REF!</definedName>
    <definedName name="svi2_22">#REF!</definedName>
    <definedName name="svi2_23">#REF!</definedName>
    <definedName name="svi2_24">#REF!</definedName>
    <definedName name="svi2_25">#REF!</definedName>
    <definedName name="svi2_26">#REF!</definedName>
    <definedName name="svi2_27">#REF!</definedName>
    <definedName name="svi2_28">#REF!</definedName>
    <definedName name="svi2_29">#REF!</definedName>
    <definedName name="svi2_30">#REF!</definedName>
    <definedName name="svi2_31">#REF!</definedName>
    <definedName name="svi2_32">#REF!</definedName>
    <definedName name="svi2_33">#REF!</definedName>
    <definedName name="svi2_34">#REF!</definedName>
    <definedName name="svi2_35">#REF!</definedName>
    <definedName name="svi2_36">#REF!</definedName>
    <definedName name="svi2_38">#REF!</definedName>
    <definedName name="t">#REF!</definedName>
    <definedName name="t_36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OTAL">#REF!</definedName>
    <definedName name="total_19">#REF!</definedName>
    <definedName name="total_20">#REF!</definedName>
    <definedName name="total_21">#REF!</definedName>
    <definedName name="total_22">#REF!</definedName>
    <definedName name="total_23">#REF!</definedName>
    <definedName name="total_24">#REF!</definedName>
    <definedName name="total_25">#REF!</definedName>
    <definedName name="total_26">#REF!</definedName>
    <definedName name="total_27">#REF!</definedName>
    <definedName name="total_28">#REF!</definedName>
    <definedName name="total_29">#REF!</definedName>
    <definedName name="total_30">#REF!</definedName>
    <definedName name="total_31">#REF!</definedName>
    <definedName name="total_32">#REF!</definedName>
    <definedName name="total_33">#REF!</definedName>
    <definedName name="total_34">#REF!</definedName>
    <definedName name="total_35">#REF!</definedName>
    <definedName name="total_36">#REF!</definedName>
    <definedName name="total_38">#REF!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TxEmp">#REF!</definedName>
    <definedName name="UNI11100_36">#REF!</definedName>
    <definedName name="UNI11110_36">#REF!</definedName>
    <definedName name="UNI11115_36">#REF!</definedName>
    <definedName name="UNI11125_36">#REF!</definedName>
    <definedName name="UNI11130_36">#REF!</definedName>
    <definedName name="UNI11135_36">#REF!</definedName>
    <definedName name="UNI11145_36">#REF!</definedName>
    <definedName name="UNI11150_36">#REF!</definedName>
    <definedName name="UNI11165_36">#REF!</definedName>
    <definedName name="UNI11170_36">#REF!</definedName>
    <definedName name="UNI11180_36">#REF!</definedName>
    <definedName name="UNI11185_36">#REF!</definedName>
    <definedName name="UNI11220_36">#REF!</definedName>
    <definedName name="UNI12105_36">#REF!</definedName>
    <definedName name="UNI12555_36">#REF!</definedName>
    <definedName name="UNI12570_36">#REF!</definedName>
    <definedName name="UNI12575_36">#REF!</definedName>
    <definedName name="UNI12580_36">#REF!</definedName>
    <definedName name="UNI12600_36">#REF!</definedName>
    <definedName name="UNI12610_36">#REF!</definedName>
    <definedName name="UNI12630_36">#REF!</definedName>
    <definedName name="UNI12631_36">#REF!</definedName>
    <definedName name="UNI12640_36">#REF!</definedName>
    <definedName name="UNI12645_36">#REF!</definedName>
    <definedName name="UNI12665_36">#REF!</definedName>
    <definedName name="UNI12690_36">#REF!</definedName>
    <definedName name="UNI12700_36">#REF!</definedName>
    <definedName name="UNI12710_36">#REF!</definedName>
    <definedName name="UNI13111_36">#REF!</definedName>
    <definedName name="UNI13112_36">#REF!</definedName>
    <definedName name="UNI13121_36">#REF!</definedName>
    <definedName name="UNI13720_36">#REF!</definedName>
    <definedName name="UNI14100_36">#REF!</definedName>
    <definedName name="UNI14161_36">#REF!</definedName>
    <definedName name="UNI14195_36">#REF!</definedName>
    <definedName name="UNI14205_36">#REF!</definedName>
    <definedName name="UNI14260_36">#REF!</definedName>
    <definedName name="UNI14500_36">#REF!</definedName>
    <definedName name="UNI14515_36">#REF!</definedName>
    <definedName name="UNI14555_36">#REF!</definedName>
    <definedName name="UNI14565_36">#REF!</definedName>
    <definedName name="UNI15135_36">#REF!</definedName>
    <definedName name="UNI15140_36">#REF!</definedName>
    <definedName name="UNI15195_36">#REF!</definedName>
    <definedName name="UNI15225_36">#REF!</definedName>
    <definedName name="UNI15230_36">#REF!</definedName>
    <definedName name="UNI15515_36">#REF!</definedName>
    <definedName name="UNI15560_36">#REF!</definedName>
    <definedName name="UNI15565_36">#REF!</definedName>
    <definedName name="UNI15570_36">#REF!</definedName>
    <definedName name="UNI15575_36">#REF!</definedName>
    <definedName name="UNI15583_36">#REF!</definedName>
    <definedName name="UNI15590_36">#REF!</definedName>
    <definedName name="UNI15591_36">#REF!</definedName>
    <definedName name="UNI15610_36">#REF!</definedName>
    <definedName name="UNI15625_36">#REF!</definedName>
    <definedName name="UNI15635_36">#REF!</definedName>
    <definedName name="UNI15655_36">#REF!</definedName>
    <definedName name="UNI15665_36">#REF!</definedName>
    <definedName name="UNI16515_36">#REF!</definedName>
    <definedName name="UNI16535_36">#REF!</definedName>
    <definedName name="UNI17140_36">#REF!</definedName>
    <definedName name="UNI19500_36">#REF!</definedName>
    <definedName name="UNI19501_36">#REF!</definedName>
    <definedName name="UNI19502_36">#REF!</definedName>
    <definedName name="UNI19503_36">#REF!</definedName>
    <definedName name="UNI19504_36">#REF!</definedName>
    <definedName name="UNI19505_36">#REF!</definedName>
    <definedName name="UNI20100_36">#REF!</definedName>
    <definedName name="UNI20105_36">#REF!</definedName>
    <definedName name="UNI20110_36">#REF!</definedName>
    <definedName name="UNI20115_36">#REF!</definedName>
    <definedName name="UNI20130_36">#REF!</definedName>
    <definedName name="UNI20135_36">#REF!</definedName>
    <definedName name="UNI20140_36">#REF!</definedName>
    <definedName name="UNI20145_36">#REF!</definedName>
    <definedName name="UNI20150_36">#REF!</definedName>
    <definedName name="UNI20155_36">#REF!</definedName>
    <definedName name="UNI20175_36">#REF!</definedName>
    <definedName name="UNI20185_36">#REF!</definedName>
    <definedName name="UNI20190_36">#REF!</definedName>
    <definedName name="UNI20195_36">#REF!</definedName>
    <definedName name="UNI20210_36">#REF!</definedName>
    <definedName name="VAL11100_36">#REF!</definedName>
    <definedName name="VAL11110_36">#REF!</definedName>
    <definedName name="VAL11115_36">#REF!</definedName>
    <definedName name="VAL11125_36">#REF!</definedName>
    <definedName name="VAL11130_36">#REF!</definedName>
    <definedName name="VAL11135_36">#REF!</definedName>
    <definedName name="VAL11145_36">#REF!</definedName>
    <definedName name="VAL11150_36">#REF!</definedName>
    <definedName name="VAL11165_36">#REF!</definedName>
    <definedName name="VAL11170_36">#REF!</definedName>
    <definedName name="VAL11180_36">#REF!</definedName>
    <definedName name="VAL11185_36">#REF!</definedName>
    <definedName name="VAL11220_36">#REF!</definedName>
    <definedName name="VAL12105_36">#REF!</definedName>
    <definedName name="VAL12555_36">#REF!</definedName>
    <definedName name="VAL12570_36">#REF!</definedName>
    <definedName name="VAL12575_36">#REF!</definedName>
    <definedName name="VAL12580_36">#REF!</definedName>
    <definedName name="VAL12600_36">#REF!</definedName>
    <definedName name="VAL12610_36">#REF!</definedName>
    <definedName name="VAL12630_36">#REF!</definedName>
    <definedName name="VAL12631_36">#REF!</definedName>
    <definedName name="VAL12640_36">#REF!</definedName>
    <definedName name="VAL12645_36">#REF!</definedName>
    <definedName name="VAL12665_36">#REF!</definedName>
    <definedName name="VAL12690_36">#REF!</definedName>
    <definedName name="VAL12700_36">#REF!</definedName>
    <definedName name="VAL12710_36">#REF!</definedName>
    <definedName name="VAL13111_36">#REF!</definedName>
    <definedName name="VAL13112_36">#REF!</definedName>
    <definedName name="VAL13121_36">#REF!</definedName>
    <definedName name="VAL13720_36">#REF!</definedName>
    <definedName name="VAL14100_36">#REF!</definedName>
    <definedName name="VAL14161_36">#REF!</definedName>
    <definedName name="VAL14195_36">#REF!</definedName>
    <definedName name="VAL14205_36">#REF!</definedName>
    <definedName name="VAL14260_36">#REF!</definedName>
    <definedName name="VAL14500_36">#REF!</definedName>
    <definedName name="VAL14515_36">#REF!</definedName>
    <definedName name="VAL14555_36">#REF!</definedName>
    <definedName name="VAL14565_36">#REF!</definedName>
    <definedName name="VAL15135_36">#REF!</definedName>
    <definedName name="VAL15140_36">#REF!</definedName>
    <definedName name="VAL15195_36">#REF!</definedName>
    <definedName name="VAL15225_36">#REF!</definedName>
    <definedName name="VAL15230_36">#REF!</definedName>
    <definedName name="VAL15515_36">#REF!</definedName>
    <definedName name="VAL15560_36">#REF!</definedName>
    <definedName name="VAL15565_36">#REF!</definedName>
    <definedName name="VAL15570_36">#REF!</definedName>
    <definedName name="VAL15575_36">#REF!</definedName>
    <definedName name="VAL15583_36">#REF!</definedName>
    <definedName name="VAL15590_36">#REF!</definedName>
    <definedName name="VAL15591_36">#REF!</definedName>
    <definedName name="VAL15610_36">#REF!</definedName>
    <definedName name="VAL15625_36">#REF!</definedName>
    <definedName name="VAL15635_36">#REF!</definedName>
    <definedName name="VAL15655_36">#REF!</definedName>
    <definedName name="VAL15665_36">#REF!</definedName>
    <definedName name="VAL16515_36">#REF!</definedName>
    <definedName name="VAL16535_36">#REF!</definedName>
    <definedName name="VAL17140_36">#REF!</definedName>
    <definedName name="VAL19500_36">#REF!</definedName>
    <definedName name="VAL19501_36">#REF!</definedName>
    <definedName name="VAL19502_36">#REF!</definedName>
    <definedName name="VAL19503_36">#REF!</definedName>
    <definedName name="VAL19504_36">#REF!</definedName>
    <definedName name="VAL19505_36">#REF!</definedName>
    <definedName name="VAL20100_36">#REF!</definedName>
    <definedName name="VAL20105_36">#REF!</definedName>
    <definedName name="VAL20110_36">#REF!</definedName>
    <definedName name="VAL20115_36">#REF!</definedName>
    <definedName name="VAL20130_36">#REF!</definedName>
    <definedName name="VAL20135_36">#REF!</definedName>
    <definedName name="VAL20140_36">#REF!</definedName>
    <definedName name="VAL20145_36">#REF!</definedName>
    <definedName name="VAL20150_36">#REF!</definedName>
    <definedName name="VAL20155_36">#REF!</definedName>
    <definedName name="VAL20175_36">#REF!</definedName>
    <definedName name="VAL20185_36">#REF!</definedName>
    <definedName name="VAL20190_36">#REF!</definedName>
    <definedName name="VAL20195_36">#REF!</definedName>
    <definedName name="VAL20210_36">#REF!</definedName>
  </definedNames>
  <calcPr calcId="145621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7" i="1"/>
  <c r="G191" i="1" l="1"/>
  <c r="G679" i="1"/>
  <c r="G193" i="1"/>
  <c r="G660" i="1" l="1"/>
  <c r="G661" i="1"/>
  <c r="G662" i="1"/>
  <c r="G663" i="1"/>
  <c r="G664" i="1"/>
  <c r="G665" i="1"/>
  <c r="G666" i="1"/>
  <c r="G667" i="1"/>
  <c r="G668" i="1"/>
  <c r="G669" i="1"/>
  <c r="G678" i="1" l="1"/>
  <c r="G677" i="1"/>
  <c r="G676" i="1" s="1"/>
  <c r="G675" i="1"/>
  <c r="G674" i="1"/>
  <c r="G673" i="1"/>
  <c r="G671" i="1"/>
  <c r="G670" i="1"/>
  <c r="G659" i="1"/>
  <c r="G658" i="1"/>
  <c r="G657" i="1"/>
  <c r="G656" i="1"/>
  <c r="G655" i="1"/>
  <c r="G654" i="1"/>
  <c r="G653" i="1"/>
  <c r="G651" i="1"/>
  <c r="G650" i="1"/>
  <c r="G649" i="1"/>
  <c r="G648" i="1"/>
  <c r="G647" i="1"/>
  <c r="G645" i="1"/>
  <c r="G644" i="1"/>
  <c r="G643" i="1"/>
  <c r="G642" i="1"/>
  <c r="G640" i="1"/>
  <c r="G639" i="1"/>
  <c r="G638" i="1"/>
  <c r="G637" i="1"/>
  <c r="G635" i="1"/>
  <c r="G634" i="1"/>
  <c r="G633" i="1"/>
  <c r="G632" i="1"/>
  <c r="G630" i="1"/>
  <c r="G629" i="1"/>
  <c r="G628" i="1"/>
  <c r="G627" i="1"/>
  <c r="G626" i="1"/>
  <c r="G623" i="1"/>
  <c r="G622" i="1" s="1"/>
  <c r="G621" i="1"/>
  <c r="G620" i="1"/>
  <c r="G619" i="1"/>
  <c r="G617" i="1"/>
  <c r="G616" i="1"/>
  <c r="G615" i="1"/>
  <c r="G613" i="1"/>
  <c r="G612" i="1"/>
  <c r="G611" i="1"/>
  <c r="G610" i="1"/>
  <c r="G609" i="1"/>
  <c r="G607" i="1"/>
  <c r="G606" i="1"/>
  <c r="G605" i="1"/>
  <c r="G604" i="1"/>
  <c r="G603" i="1"/>
  <c r="G602" i="1"/>
  <c r="G600" i="1"/>
  <c r="G599" i="1"/>
  <c r="G598" i="1"/>
  <c r="G597" i="1"/>
  <c r="G596" i="1"/>
  <c r="G595" i="1"/>
  <c r="G594" i="1"/>
  <c r="G590" i="1"/>
  <c r="G589" i="1"/>
  <c r="G588" i="1"/>
  <c r="G587" i="1"/>
  <c r="G586" i="1"/>
  <c r="G585" i="1"/>
  <c r="G584" i="1"/>
  <c r="G583" i="1"/>
  <c r="G581" i="1"/>
  <c r="G580" i="1"/>
  <c r="G579" i="1"/>
  <c r="G578" i="1"/>
  <c r="G577" i="1"/>
  <c r="G576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19" i="1"/>
  <c r="G518" i="1"/>
  <c r="G517" i="1"/>
  <c r="G516" i="1"/>
  <c r="G515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5" i="1"/>
  <c r="G384" i="1"/>
  <c r="G383" i="1"/>
  <c r="G382" i="1"/>
  <c r="G381" i="1"/>
  <c r="G380" i="1"/>
  <c r="G379" i="1"/>
  <c r="G378" i="1"/>
  <c r="G377" i="1"/>
  <c r="G376" i="1"/>
  <c r="G374" i="1"/>
  <c r="G373" i="1"/>
  <c r="G372" i="1"/>
  <c r="G371" i="1"/>
  <c r="G370" i="1"/>
  <c r="G369" i="1"/>
  <c r="G367" i="1"/>
  <c r="G366" i="1"/>
  <c r="G365" i="1"/>
  <c r="G364" i="1"/>
  <c r="G363" i="1"/>
  <c r="G361" i="1"/>
  <c r="G360" i="1"/>
  <c r="G359" i="1"/>
  <c r="G358" i="1"/>
  <c r="G357" i="1"/>
  <c r="G356" i="1"/>
  <c r="G355" i="1"/>
  <c r="G354" i="1"/>
  <c r="G353" i="1"/>
  <c r="G352" i="1"/>
  <c r="G351" i="1"/>
  <c r="G348" i="1"/>
  <c r="G347" i="1"/>
  <c r="G345" i="1"/>
  <c r="G344" i="1"/>
  <c r="G343" i="1"/>
  <c r="G342" i="1"/>
  <c r="G340" i="1"/>
  <c r="G339" i="1"/>
  <c r="G338" i="1"/>
  <c r="G337" i="1"/>
  <c r="G336" i="1"/>
  <c r="G335" i="1"/>
  <c r="G334" i="1"/>
  <c r="G332" i="1"/>
  <c r="G331" i="1"/>
  <c r="G330" i="1"/>
  <c r="G329" i="1"/>
  <c r="G328" i="1"/>
  <c r="G327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7" i="1"/>
  <c r="G266" i="1"/>
  <c r="G265" i="1"/>
  <c r="G264" i="1"/>
  <c r="G263" i="1"/>
  <c r="G262" i="1"/>
  <c r="G261" i="1"/>
  <c r="G260" i="1"/>
  <c r="G259" i="1"/>
  <c r="G258" i="1"/>
  <c r="G256" i="1"/>
  <c r="G255" i="1" s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7" i="1"/>
  <c r="G236" i="1"/>
  <c r="G235" i="1"/>
  <c r="G234" i="1"/>
  <c r="G231" i="1"/>
  <c r="G230" i="1" s="1"/>
  <c r="G229" i="1"/>
  <c r="G228" i="1" s="1"/>
  <c r="G227" i="1"/>
  <c r="G226" i="1" s="1"/>
  <c r="G225" i="1"/>
  <c r="G224" i="1" s="1"/>
  <c r="G223" i="1"/>
  <c r="G222" i="1"/>
  <c r="G221" i="1"/>
  <c r="G220" i="1"/>
  <c r="G219" i="1"/>
  <c r="G218" i="1"/>
  <c r="G216" i="1"/>
  <c r="G215" i="1"/>
  <c r="G214" i="1"/>
  <c r="G213" i="1"/>
  <c r="G212" i="1"/>
  <c r="G211" i="1"/>
  <c r="G210" i="1"/>
  <c r="G209" i="1"/>
  <c r="G207" i="1"/>
  <c r="G206" i="1"/>
  <c r="G204" i="1"/>
  <c r="G203" i="1"/>
  <c r="G201" i="1"/>
  <c r="G200" i="1"/>
  <c r="G199" i="1"/>
  <c r="G198" i="1"/>
  <c r="G197" i="1"/>
  <c r="G196" i="1"/>
  <c r="G194" i="1"/>
  <c r="G190" i="1"/>
  <c r="G189" i="1"/>
  <c r="G188" i="1"/>
  <c r="G187" i="1"/>
  <c r="G185" i="1"/>
  <c r="G184" i="1"/>
  <c r="G182" i="1"/>
  <c r="G181" i="1"/>
  <c r="G180" i="1"/>
  <c r="G179" i="1"/>
  <c r="G178" i="1"/>
  <c r="G177" i="1"/>
  <c r="G174" i="1"/>
  <c r="G173" i="1"/>
  <c r="G172" i="1"/>
  <c r="G171" i="1"/>
  <c r="G170" i="1"/>
  <c r="G169" i="1"/>
  <c r="G167" i="1"/>
  <c r="G166" i="1"/>
  <c r="G165" i="1"/>
  <c r="G164" i="1"/>
  <c r="G163" i="1"/>
  <c r="G161" i="1"/>
  <c r="G160" i="1"/>
  <c r="G159" i="1"/>
  <c r="G158" i="1"/>
  <c r="G156" i="1"/>
  <c r="G155" i="1"/>
  <c r="G154" i="1"/>
  <c r="G151" i="1"/>
  <c r="G150" i="1"/>
  <c r="G149" i="1"/>
  <c r="G147" i="1"/>
  <c r="G146" i="1"/>
  <c r="G145" i="1"/>
  <c r="G143" i="1"/>
  <c r="G142" i="1"/>
  <c r="G141" i="1"/>
  <c r="G140" i="1"/>
  <c r="G139" i="1"/>
  <c r="G138" i="1"/>
  <c r="G137" i="1"/>
  <c r="G136" i="1"/>
  <c r="G135" i="1"/>
  <c r="G134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6" i="1"/>
  <c r="G115" i="1" s="1"/>
  <c r="G114" i="1"/>
  <c r="G113" i="1"/>
  <c r="G112" i="1"/>
  <c r="G111" i="1"/>
  <c r="G110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1" i="1"/>
  <c r="G90" i="1"/>
  <c r="G89" i="1"/>
  <c r="G87" i="1"/>
  <c r="G86" i="1" s="1"/>
  <c r="G85" i="1"/>
  <c r="G84" i="1" s="1"/>
  <c r="G83" i="1"/>
  <c r="G82" i="1"/>
  <c r="G81" i="1"/>
  <c r="G79" i="1"/>
  <c r="G78" i="1" s="1"/>
  <c r="G77" i="1"/>
  <c r="G76" i="1"/>
  <c r="G75" i="1"/>
  <c r="G74" i="1"/>
  <c r="G73" i="1"/>
  <c r="G72" i="1"/>
  <c r="G70" i="1"/>
  <c r="G69" i="1"/>
  <c r="G66" i="1"/>
  <c r="G65" i="1" s="1"/>
  <c r="G59" i="1"/>
  <c r="G60" i="1"/>
  <c r="G61" i="1"/>
  <c r="G62" i="1"/>
  <c r="G63" i="1"/>
  <c r="G64" i="1"/>
  <c r="G58" i="1"/>
  <c r="G56" i="1"/>
  <c r="G55" i="1"/>
  <c r="G54" i="1"/>
  <c r="G53" i="1"/>
  <c r="G52" i="1"/>
  <c r="G51" i="1"/>
  <c r="G50" i="1"/>
  <c r="G49" i="1"/>
  <c r="G48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2" i="1"/>
  <c r="G22" i="1"/>
  <c r="G23" i="1"/>
  <c r="G24" i="1"/>
  <c r="G25" i="1"/>
  <c r="G26" i="1"/>
  <c r="G27" i="1"/>
  <c r="G28" i="1"/>
  <c r="G29" i="1"/>
  <c r="G30" i="1"/>
  <c r="G21" i="1"/>
  <c r="G8" i="1"/>
  <c r="G9" i="1"/>
  <c r="G10" i="1"/>
  <c r="G11" i="1"/>
  <c r="G12" i="1"/>
  <c r="G13" i="1"/>
  <c r="G14" i="1"/>
  <c r="G15" i="1"/>
  <c r="G16" i="1"/>
  <c r="G17" i="1"/>
  <c r="G18" i="1"/>
  <c r="G7" i="1"/>
  <c r="G88" i="1" l="1"/>
  <c r="G192" i="1"/>
  <c r="G31" i="1"/>
  <c r="G47" i="1"/>
  <c r="G279" i="1"/>
  <c r="I279" i="1" s="1"/>
  <c r="G652" i="1"/>
  <c r="I652" i="1" s="1"/>
  <c r="G20" i="1"/>
  <c r="G148" i="1"/>
  <c r="G6" i="1"/>
  <c r="G202" i="1"/>
  <c r="G80" i="1"/>
  <c r="G346" i="1"/>
  <c r="G368" i="1"/>
  <c r="I368" i="1" s="1"/>
  <c r="G350" i="1"/>
  <c r="G168" i="1"/>
  <c r="G672" i="1"/>
  <c r="G646" i="1"/>
  <c r="G641" i="1"/>
  <c r="G636" i="1"/>
  <c r="G631" i="1"/>
  <c r="G625" i="1"/>
  <c r="G618" i="1"/>
  <c r="G608" i="1"/>
  <c r="G614" i="1"/>
  <c r="G601" i="1"/>
  <c r="G593" i="1"/>
  <c r="G582" i="1"/>
  <c r="G575" i="1"/>
  <c r="I575" i="1" s="1"/>
  <c r="G542" i="1"/>
  <c r="I542" i="1" s="1"/>
  <c r="G520" i="1"/>
  <c r="I520" i="1" s="1"/>
  <c r="G514" i="1"/>
  <c r="I514" i="1" s="1"/>
  <c r="G480" i="1"/>
  <c r="I480" i="1" s="1"/>
  <c r="G469" i="1"/>
  <c r="I469" i="1" s="1"/>
  <c r="G499" i="1"/>
  <c r="I499" i="1" s="1"/>
  <c r="G449" i="1"/>
  <c r="I449" i="1" s="1"/>
  <c r="G375" i="1"/>
  <c r="I375" i="1" s="1"/>
  <c r="G362" i="1"/>
  <c r="I362" i="1" s="1"/>
  <c r="G341" i="1"/>
  <c r="I341" i="1" s="1"/>
  <c r="G326" i="1"/>
  <c r="G333" i="1"/>
  <c r="G305" i="1"/>
  <c r="I305" i="1" s="1"/>
  <c r="G419" i="1"/>
  <c r="I419" i="1" s="1"/>
  <c r="G387" i="1"/>
  <c r="G268" i="1"/>
  <c r="I268" i="1" s="1"/>
  <c r="G257" i="1"/>
  <c r="I257" i="1" s="1"/>
  <c r="G238" i="1"/>
  <c r="I238" i="1" s="1"/>
  <c r="G233" i="1"/>
  <c r="G217" i="1"/>
  <c r="G208" i="1"/>
  <c r="G205" i="1"/>
  <c r="G195" i="1"/>
  <c r="G186" i="1"/>
  <c r="G183" i="1"/>
  <c r="G176" i="1"/>
  <c r="G162" i="1"/>
  <c r="G157" i="1"/>
  <c r="G153" i="1"/>
  <c r="G144" i="1"/>
  <c r="G133" i="1"/>
  <c r="G128" i="1"/>
  <c r="G118" i="1"/>
  <c r="G109" i="1"/>
  <c r="G103" i="1"/>
  <c r="G94" i="1"/>
  <c r="G71" i="1"/>
  <c r="G68" i="1"/>
  <c r="G57" i="1"/>
  <c r="G19" i="1" l="1"/>
  <c r="G67" i="1"/>
  <c r="G175" i="1"/>
  <c r="G152" i="1"/>
  <c r="G117" i="1"/>
  <c r="G624" i="1"/>
  <c r="G349" i="1"/>
  <c r="I350" i="1"/>
  <c r="G93" i="1"/>
  <c r="G592" i="1"/>
  <c r="G591" i="1" s="1"/>
  <c r="I591" i="1" s="1"/>
  <c r="I191" i="1"/>
  <c r="G232" i="1"/>
  <c r="I232" i="1" s="1"/>
  <c r="G386" i="1"/>
  <c r="I387" i="1"/>
  <c r="I349" i="1"/>
  <c r="I386" i="1" l="1"/>
  <c r="G680" i="1"/>
  <c r="G92" i="1"/>
  <c r="I92" i="1" s="1"/>
  <c r="G681" i="1" l="1"/>
  <c r="G682" i="1" s="1"/>
  <c r="G683" i="1" s="1"/>
  <c r="I683" i="1" s="1"/>
  <c r="I680" i="1" l="1"/>
</calcChain>
</file>

<file path=xl/sharedStrings.xml><?xml version="1.0" encoding="utf-8"?>
<sst xmlns="http://schemas.openxmlformats.org/spreadsheetml/2006/main" count="2587" uniqueCount="1250">
  <si>
    <t>B.D.I.</t>
  </si>
  <si>
    <t>Item</t>
  </si>
  <si>
    <t>Descrição</t>
  </si>
  <si>
    <t>Tipo</t>
  </si>
  <si>
    <t>Und</t>
  </si>
  <si>
    <t>Quant.</t>
  </si>
  <si>
    <t>Valor Unit</t>
  </si>
  <si>
    <t>Total Geral</t>
  </si>
  <si>
    <t>Total</t>
  </si>
  <si>
    <t>1</t>
  </si>
  <si>
    <t>SERVIÇOS PRELIMINARES - INSTALAÇÕES PARA A REFORMA</t>
  </si>
  <si>
    <t>1.1</t>
  </si>
  <si>
    <t>SETOP</t>
  </si>
  <si>
    <t>FORNECIMENTO E COLOCAÇÃO DE PLACA DE OBRA EM CHAPA GALVANIZADA (3,00 X 1,5 0 M) - EM CHAPA GALVANIZADA 0,26
AFIXADAS COM REBITES 540 E PARAFUSOS 3/8, EM ESTRUTURA METÁLICA VIGA U 2" ENRIJECIDA COM METALON 20 X 20, SUPORTE EM EUCALIPTO AUTOCLAVADO PINTADAS NE FRENTE
E NO VERSO COM FUNDO ANTICORROSIVO E TINTA AUTOMOTIVA, CONFORME MANUAL DE IDENTIDADE VISUAL DO GOVERNO DE MINAS</t>
  </si>
  <si>
    <t>UN</t>
  </si>
  <si>
    <t>1.2</t>
  </si>
  <si>
    <t>BARRACÃO DEPÓSITO E FERRAMENTARIA TIPO I, A = 14,52 M2(OBRA DE PEQUENO PORTE, EFETIVO ATÉ 30 HOMENS), INCLUSIVE MOBILIÁRIO - PADRÃO DEOP</t>
  </si>
  <si>
    <t>1.3</t>
  </si>
  <si>
    <t>BARRACÃO PESSOAL - VESTÁRIO TIPO I, A = 25,41 M2,INCLUSIVE MOBILIÁRIO (OBRA DE PEQUENO PORTE, EFETIVO ATÉ 30 HOMENS) - PADRÃO DEOP</t>
  </si>
  <si>
    <t>1.4</t>
  </si>
  <si>
    <t>BARRACÃO INSTALAÇÃO SANITÁRIA TIPO I, A = 14,52 M2(OBRA DE PEQUENO PORTE, EFETIVO ATÉ 30 HOMENS) - PADRÃO DEOP</t>
  </si>
  <si>
    <t>1.5</t>
  </si>
  <si>
    <t>BARRACÃO REFEITÓRIO TIPO I, A = 18,15 M2 (OBRA DE MÉDIO PORTE, EFETIVO DE 30 A 60 HOMENS) - PADRÃO DEOP</t>
  </si>
  <si>
    <t>1.6</t>
  </si>
  <si>
    <t>LIGAÇÃO PREDIAL DE ÁGUA 1/2" CAVALETE SIMPLES - COPASA</t>
  </si>
  <si>
    <t>1.7</t>
  </si>
  <si>
    <t>LIGAÇÃO PROVISÓRIA DE LUZ E FORÇA-PADRÃO PROVISÓRIO
30KVA</t>
  </si>
  <si>
    <t>1.8</t>
  </si>
  <si>
    <t>LIGAÇÃO DE ESGOTO DN 100MM, DOS SANITÁRIOS ATÉ A CAIXA, COMPOSTO POR 10,0M TUBO DE PVC ESGOTO PREDIAL DN 100MM E CAIXA DE ALVENARIA COM TAMPA DE CONCRETO - FORNECIMENTO E INSTALAÇÃO</t>
  </si>
  <si>
    <t>LIPR - LIGAÇÕES PREDIAIS ÁGUA/ESGOTO/ENERGIA/TELEFONE</t>
  </si>
  <si>
    <t>1.9</t>
  </si>
  <si>
    <t>TAPUME DE CHAPA DE MADEIRA COMPENSADA, E= 6MM, COM PINTURA A CAL E REAPROVEITAMENTO DE 2X</t>
  </si>
  <si>
    <t>SERP - SERVIÇOS PRELIMINARES</t>
  </si>
  <si>
    <t>m²</t>
  </si>
  <si>
    <t>1.10</t>
  </si>
  <si>
    <t>REMANEJAMENTO DE TAPUME</t>
  </si>
  <si>
    <t>1.11</t>
  </si>
  <si>
    <t>LONA PRETA</t>
  </si>
  <si>
    <t>2</t>
  </si>
  <si>
    <t>DEMOLIÇÕES E RETIRADAS</t>
  </si>
  <si>
    <t>2.1</t>
  </si>
  <si>
    <t>Áreas biblioteca</t>
  </si>
  <si>
    <t>2.1.1</t>
  </si>
  <si>
    <t>DEMOLIÇÃO DE ALVENARIA DE TIJOLO CERÂMICO SEM APROVEITAMENTO DO MATERIAL, INCLUSIVE AFASTAMENTO</t>
  </si>
  <si>
    <t>m³</t>
  </si>
  <si>
    <t>2.1.2</t>
  </si>
  <si>
    <t>TRANSPORTE DE MATERIAL DEMOLIDO EM CAÇAMBA</t>
  </si>
  <si>
    <t>2.1.3</t>
  </si>
  <si>
    <t>ESCORAMENTO PARA LAJE PRÉ MOLDADAS EM TABUAS DEPINHO, INCLUSIVE RETIRADA</t>
  </si>
  <si>
    <t>2.1.4</t>
  </si>
  <si>
    <t>DEMOLICAO MANUAL CONCRETO ARMADO (PILAR / VIGA / LAJE) - INCL EMPILHACAO LATERAL NO CANTEIRO</t>
  </si>
  <si>
    <t>2.1.5</t>
  </si>
  <si>
    <t>RASGO EM CONTRAPISO PARA RAMAIS/ DISTRIBUIÇÃO COM DIÂMETROS MAIORES QUE 75 MM. AF_05/2015</t>
  </si>
  <si>
    <t>INHI - INSTALAÇÕES HIDROS SANITÁRIAS</t>
  </si>
  <si>
    <t>M</t>
  </si>
  <si>
    <t>2.1.6</t>
  </si>
  <si>
    <t>RETIRADA DE DIVISORIAS EM CHAPAS DE MADEIRA, COM MONTANTES METALICOS</t>
  </si>
  <si>
    <t>PARE - PAREDES/PAINEIS</t>
  </si>
  <si>
    <t>2.1.7</t>
  </si>
  <si>
    <t>REMOÇÃO DE PORTA OU JANELA INCLUSIVE MARCO E ALISAR,INCLUSIVE AFASTAMENTO E EMPILHAMENTO</t>
  </si>
  <si>
    <t>2.1.8</t>
  </si>
  <si>
    <t>REMOCAO DE PISO EM PLACAS DE BORRACHA COLADA</t>
  </si>
  <si>
    <t>2.1.9</t>
  </si>
  <si>
    <t>Retirada de guarda-corpo ou gradil em geral</t>
  </si>
  <si>
    <t>Retirada de esquadria e elementos metálicos</t>
  </si>
  <si>
    <t>2.1.10</t>
  </si>
  <si>
    <t>SIURB</t>
  </si>
  <si>
    <t>RETIRADA DE ESQUADRIAS METÁLICAS EM GERAL, PORTAS OU CAIXILHOS</t>
  </si>
  <si>
    <t>2.2</t>
  </si>
  <si>
    <t>Áreas sanitários</t>
  </si>
  <si>
    <t>2.2.1</t>
  </si>
  <si>
    <t>2.2.2</t>
  </si>
  <si>
    <t>RASGO EM ALVENARIA PARA RAMAIS/ DISTRIBUIÇÃO COM DIAMETROS MENORES OU IGUAIS A 40 MM. AF_05/2015</t>
  </si>
  <si>
    <t>2.2.3</t>
  </si>
  <si>
    <t>RASGO EM ALVENARIA PARA RAMAIS/ DISTRIBUIÇÃO COM DIÂMETROS MAIORES QUE 40 MM E MENORES OU IGUAIS A 75 MM. AF_05/2015</t>
  </si>
  <si>
    <t>2.2.4</t>
  </si>
  <si>
    <t>CHUMBAMENTO LINEAR EM ALVENARIA PARA RAMAIS/DISTRIBUIÇÃO COM DIÂMETROS MENORES OU IGUAIS A 40 MM. AF_05/2015</t>
  </si>
  <si>
    <t>2.2.5</t>
  </si>
  <si>
    <t>CHUMBAMENTO LINEAR EM ALVENARIA PARA RAMAIS/DISTRIBUIÇÃO COM DIÂMETROS MAIORES QUE 40 MM E MENORES OU IGUAIS A 75 MM. AF_05/2015</t>
  </si>
  <si>
    <t>2.2.6</t>
  </si>
  <si>
    <t>DEMOLIÇÃO DE REVESTIMENTO CERÂMICO, AZULEJO OULADRILHO HIDRÁULICO INCLUSIVE AFASTAMENTO</t>
  </si>
  <si>
    <t>2.2.7</t>
  </si>
  <si>
    <t>DEMOLIÇÃO DE PISO CERÂMICO OU LADRILHO HIDRÁULICO,INCLUSIVE AFASTAMENTO</t>
  </si>
  <si>
    <t>2.2.8</t>
  </si>
  <si>
    <t>2.2.9</t>
  </si>
  <si>
    <t>Retirada de vidro ou espelho com raspagem da massa ou retirada de baguete</t>
  </si>
  <si>
    <t>Retirada de vidro</t>
  </si>
  <si>
    <t>2.2.10</t>
  </si>
  <si>
    <t>2.2.11</t>
  </si>
  <si>
    <t>DEMOLIÇÃO DE FORRO DE GESSO INCLUSIVE AFASTAMENTO EEMPILHAMENTO</t>
  </si>
  <si>
    <t>2.2.12</t>
  </si>
  <si>
    <t>2.2.13</t>
  </si>
  <si>
    <t>Retirada de purificador/bebedouro</t>
  </si>
  <si>
    <t>Retirada de aparelhos, metais sanitários e registro</t>
  </si>
  <si>
    <t>un</t>
  </si>
  <si>
    <t>2.2.14</t>
  </si>
  <si>
    <t>RETIRADA DE APARELHOS SANITARIOS</t>
  </si>
  <si>
    <t>2.2.15</t>
  </si>
  <si>
    <t>REMOCAO DE DISPOSITIVOS PARA FUNCIONAMENTO DE APARELHOS SANITARIOS</t>
  </si>
  <si>
    <t>2.3</t>
  </si>
  <si>
    <t>Área de Acervo (Área interna, Rampa externa e Pilares externos)</t>
  </si>
  <si>
    <t>2.3.1</t>
  </si>
  <si>
    <t>2.3.2</t>
  </si>
  <si>
    <t>2.3.3</t>
  </si>
  <si>
    <t>ESCAVAÇÃO MANUAL DE TERRA (DESATERRO MANUAL)</t>
  </si>
  <si>
    <t>2.3.4</t>
  </si>
  <si>
    <t>2.3.5</t>
  </si>
  <si>
    <t>Retirada de aparelho de ar condicionado</t>
  </si>
  <si>
    <t>Retirada de sistema e equipamento de conforto mecânico</t>
  </si>
  <si>
    <t>2.3.6</t>
  </si>
  <si>
    <t>Remoção de aparelho de iluminação ou projetor fixo em teto, piso ou parede</t>
  </si>
  <si>
    <t>Retirada em instalação elétrica - letra A até B</t>
  </si>
  <si>
    <t>2.3.7</t>
  </si>
  <si>
    <t>REMOÇÃO DE QUADRO NEGRO , INCLUSIVE AFASTAMENTO</t>
  </si>
  <si>
    <t>2.3.8</t>
  </si>
  <si>
    <t>DEMOLIÇÃO DE FORRO DE GESSO INCLUSIVE AFASTAMENTO E EMPILHAMENTO</t>
  </si>
  <si>
    <t>2.3.9</t>
  </si>
  <si>
    <t>RETIRADAS  DE GUARDA-CORPOS EM GERAL</t>
  </si>
  <si>
    <t>Retiradas</t>
  </si>
  <si>
    <t>2.4</t>
  </si>
  <si>
    <t>TELHADOS E CLARABOIA</t>
  </si>
  <si>
    <t>2.4.1</t>
  </si>
  <si>
    <t>Retirada de estrutura em madeira pontaletada - telhas perfil qualquer</t>
  </si>
  <si>
    <t>Retirada de elementos de estrutura (concreto, ferro, alumínio e madeira)</t>
  </si>
  <si>
    <t>2.4.2</t>
  </si>
  <si>
    <t>TRANSPORTE HORIZONTAL / VERTICAL, MADEIRA, MANUAL, 30M. AF_06/2015</t>
  </si>
  <si>
    <t>SEDI - SERVIÇOS DIVERSOS</t>
  </si>
  <si>
    <t>2.4.3</t>
  </si>
  <si>
    <t>REMOÇÃO DE TELHA TIPO CALHA DE FIBROCIMENTO,INCLUSIVE AFASTAMENTO E EMPILHAMENTO</t>
  </si>
  <si>
    <t>2.4.4</t>
  </si>
  <si>
    <t>REMOÇÃO DE RUFO OU CHAPIM DE CHAPA GALVANIZADA, INCLUSIVE AFASTAMENTO</t>
  </si>
  <si>
    <t>2.4.5</t>
  </si>
  <si>
    <t>2.4.6</t>
  </si>
  <si>
    <t>LIMPEZA (DESOBSTRUÇÃO) DE CALHAS</t>
  </si>
  <si>
    <t>2.4.7</t>
  </si>
  <si>
    <t>TRANSPORTE DE MATERIAL EM CAÇAMBA</t>
  </si>
  <si>
    <t>2.5</t>
  </si>
  <si>
    <t>Fachadas</t>
  </si>
  <si>
    <t>2.5.1</t>
  </si>
  <si>
    <t>REMOÇÃO DE PORTA OU JANELA METÁLICA, INCLUSIVEAFASTAMENTO</t>
  </si>
  <si>
    <t>3</t>
  </si>
  <si>
    <t>ESTRUTURA</t>
  </si>
  <si>
    <t>3.1</t>
  </si>
  <si>
    <t>Reservatórios - AF</t>
  </si>
  <si>
    <t>3.1.1</t>
  </si>
  <si>
    <t>ALVENARIA EM TIJOLO CERAMICO MACICO 5X10X20CM 1/2 VEZ (ESPESSURA 10CM), ASSENTADO COM ARGAMASSA TRACO 1:2:8 (CIMENTO, CAL E AREIA)</t>
  </si>
  <si>
    <t>3.1.2</t>
  </si>
  <si>
    <t>FORNECIMENTO, FABRICAÇÃO, TRANSPORTE E MONTAGEM DE ESTRUTURA METÁLICA EM PERFIS SOLDADOS, INCLUSIVE PINTURA PRIMER</t>
  </si>
  <si>
    <t>KG</t>
  </si>
  <si>
    <t>3.2</t>
  </si>
  <si>
    <t>Área de Acervo</t>
  </si>
  <si>
    <t>3.2.1</t>
  </si>
  <si>
    <t>3.2.2</t>
  </si>
  <si>
    <t>Piso em painel com miolo de madeira contraplacado por lâminas de madeira e externamente por chapas em CRFS - espessura de 40 mm</t>
  </si>
  <si>
    <t>Revestimento em cimento reforçado com fio sintético (CRFS)</t>
  </si>
  <si>
    <t>3.2.3</t>
  </si>
  <si>
    <t>ATERRO COMPACTADO MANUAL, COM SOQUETE</t>
  </si>
  <si>
    <t>3.2.4</t>
  </si>
  <si>
    <t>ALVENARIA DE VEDAÇÃO DE BLOCOS VAZADOS DE CONCRETO DE 19X19X39CM (ESPESSURA 19CM) DE PAREDES COM ÁREA LÍQUIDA MENOR QUE 6M² SEM VÃOS E ARGAMASSA DE ASSENTAMENTO COM PREPARO MANUAL. AF_06/2014</t>
  </si>
  <si>
    <t>3.2.5</t>
  </si>
  <si>
    <t>FORNECIMENTO E LANÇAMENTO DE CONCRETO ESTRUTURAL USINADO BOMBEADO FCK &amp;gt;= 25 MPA, BRITA 1</t>
  </si>
  <si>
    <t>3.2.6</t>
  </si>
  <si>
    <t>ARMACAO EM TELA DE ACO SOLDADA NERVURADA Q-92, ACO CA-60, 4,2MM, MALHA 15X15CM</t>
  </si>
  <si>
    <t>FUES - FUNDAÇÕES E ESTRUTURAS</t>
  </si>
  <si>
    <t>3.3</t>
  </si>
  <si>
    <t>Reforço da laje subsolo - ref. alvenaria dos novos sanitários</t>
  </si>
  <si>
    <t>3.3.1</t>
  </si>
  <si>
    <t>3.4</t>
  </si>
  <si>
    <t>Fechamento dos vãos das lajes, ref.escadas</t>
  </si>
  <si>
    <t>3.4.1</t>
  </si>
  <si>
    <t>FORMA E DESFORMA EM COMPENSADO RESINADO ESPES &amp;gt;= 12 MM (3X)</t>
  </si>
  <si>
    <t>3.4.2</t>
  </si>
  <si>
    <t>3.4.3</t>
  </si>
  <si>
    <t>CORTE, DOBRA E ARMAÇÃO DE AÇO CA-50/60</t>
  </si>
  <si>
    <t>3.5</t>
  </si>
  <si>
    <t>Reservatório - Incêndio</t>
  </si>
  <si>
    <t>3.5.1</t>
  </si>
  <si>
    <t>RESERVATÓRIO METÁLICO TIPO TAÇA 20M3, INCLUSIVE FUNDAÇÃO.</t>
  </si>
  <si>
    <t>Reservatorio: instalacoes - demais servicos</t>
  </si>
  <si>
    <t>3.6</t>
  </si>
  <si>
    <t>Plataformas de acesso principal as saídas de emergências</t>
  </si>
  <si>
    <t>3.6.1</t>
  </si>
  <si>
    <t>FORNECIMENTO, FABRICAÇÃO, TRANSPORTE E MONTAGEM DE ESTRUTURA METÁLICA EM PERFIS SOLDADOS, INCLUSIVE PINTURA PRIMET</t>
  </si>
  <si>
    <t>3.7</t>
  </si>
  <si>
    <t>Vergas de concreto armado para as esquadrias</t>
  </si>
  <si>
    <t>3.7.1</t>
  </si>
  <si>
    <t>FORMA E DESFORMA EM TÁBUAS DE PINHO (3X)</t>
  </si>
  <si>
    <t>3.7.2</t>
  </si>
  <si>
    <t>3.7.3</t>
  </si>
  <si>
    <t>FORNECIMENTO E LANÇAMENTO DE CONCRETO ESTRUTURAL USINADO FCK &amp;gt;= 25 MPA, BRITA 1</t>
  </si>
  <si>
    <t>4</t>
  </si>
  <si>
    <t>ARQUITETURA</t>
  </si>
  <si>
    <t>4.1</t>
  </si>
  <si>
    <t>ALVENARIAS DIVISÓRIAS E FORROS</t>
  </si>
  <si>
    <t>4.1.1</t>
  </si>
  <si>
    <t>Áreas biblioteca - Subsolo</t>
  </si>
  <si>
    <t>4.1.1.1</t>
  </si>
  <si>
    <t>ALVENARIA DE TIJOLO CERÂMICO FURADO E = 15 CM, AREVESTIR</t>
  </si>
  <si>
    <t>4.1.1.2</t>
  </si>
  <si>
    <t>PAREDE COM PLACAS DE GESSO ACARTONADO (DRYWALL), PARA USO INTERNO, COM DUAS FACES SIMPLES E ESTRUTURA METÁLICA COM GUIAS SIMPLES, COM VÃOS AF_06/2017_P</t>
  </si>
  <si>
    <t>4.1.1.3</t>
  </si>
  <si>
    <t>PAREDE COM PLACAS DE GESSO ACARTONADO (DRYWALL), PARA USO INTERNO, COM DUAS FACES SIMPLES E ESTRUTURA METÁLICA COM GUIAS SIMPLES, SEM VÃOS. AF_06/2017_P</t>
  </si>
  <si>
    <t>4.1.1.4</t>
  </si>
  <si>
    <t>Lã de vidro e/ou lã de rocha com espessura de 2´</t>
  </si>
  <si>
    <t>Isolamentos térmicos / acústicos</t>
  </si>
  <si>
    <t>4.1.1.5</t>
  </si>
  <si>
    <t>VL.06 - DIVISÓRIA DE ACABAMENTO LAMINADO MELAMÍNICO, MIOLO COLMÉIA - PAINEL/VIDRO/PAINEL</t>
  </si>
  <si>
    <t>4.1.1.6</t>
  </si>
  <si>
    <t>VL.08 - DIVISÓRIA DE ACABAMENTO  LAMINADO MELAMÍNICO, MIOLO COLMÉIA - PORTA/BONECA/PAINEL</t>
  </si>
  <si>
    <t>4.1.1.7</t>
  </si>
  <si>
    <t>Forro em painéis de gesso acartonado, com espessura de 12,5 mm, fixo</t>
  </si>
  <si>
    <t>Forro de gesso</t>
  </si>
  <si>
    <t>4.1.1.8</t>
  </si>
  <si>
    <t>TABICA PARA FORRO DE GESSO</t>
  </si>
  <si>
    <t>FORROS</t>
  </si>
  <si>
    <t>m</t>
  </si>
  <si>
    <t>4.1.2</t>
  </si>
  <si>
    <t>Áreas biblioteca - Térreo</t>
  </si>
  <si>
    <t>4.1.2.1</t>
  </si>
  <si>
    <t>4.1.2.2</t>
  </si>
  <si>
    <t>4.1.2.3</t>
  </si>
  <si>
    <t>4.1.2.4</t>
  </si>
  <si>
    <t>4.1.2.5</t>
  </si>
  <si>
    <t>4.1.3</t>
  </si>
  <si>
    <t>4.1.3.1</t>
  </si>
  <si>
    <t>4.1.3.2</t>
  </si>
  <si>
    <t>DIVISÓRIA EM GRANITO CINZA ANDORINHA E = 3 CM,INCLUSIVE FERRAGENS EM LATÃO CROMADO</t>
  </si>
  <si>
    <t>4.1.3.3</t>
  </si>
  <si>
    <t>4.1.3.4</t>
  </si>
  <si>
    <t>4.1.3.5</t>
  </si>
  <si>
    <t>ENVELOPE DE CONCRETO PARA DUTOS - REDE DE ÁGUA FRIA</t>
  </si>
  <si>
    <t>Rede de agua fria: demais servicos</t>
  </si>
  <si>
    <t>4.1.4</t>
  </si>
  <si>
    <t>Recolocação de divisórias</t>
  </si>
  <si>
    <t>4.1.4.1</t>
  </si>
  <si>
    <t>RECOLOCAÇÃO DE DIVISÓRIAS - CHAPAS FIB.MADEIRA, COM MONTANTES METÁLICOS</t>
  </si>
  <si>
    <t>4.2</t>
  </si>
  <si>
    <t>PISOS E REVESTIMENTOS</t>
  </si>
  <si>
    <t>4.2.1</t>
  </si>
  <si>
    <t>4.2.1.1</t>
  </si>
  <si>
    <t>CHAPISCO DE PAREDES COM ARGAMASSA 1:3 CIMENTO EAREIA, A COLHER</t>
  </si>
  <si>
    <t>4.2.1.2</t>
  </si>
  <si>
    <t>CHAPISCO APLICADO NO TETO, COM DESEMPENADEIRA DENTADA. ARGAMASSA INDUSTRIALIZADA COM PREPARO MANUAL. AF_06/2014</t>
  </si>
  <si>
    <t>REVE - REVESTIMENTO E TRATAMENTO DE SUPERFÍCIES</t>
  </si>
  <si>
    <t>4.2.1.3</t>
  </si>
  <si>
    <t>EMBOÇO COM ARGAMASSA 1:6, CIMENTO E AREIA</t>
  </si>
  <si>
    <t>4.2.1.4</t>
  </si>
  <si>
    <t>REVESTIMENTO DE PAREDES INTERNAS E TETOS EM GESSO(TIJOLO CERÂMICO E CONCRETO)</t>
  </si>
  <si>
    <t>4.2.1.5</t>
  </si>
  <si>
    <t>PISO VINILICO SEMIFLEXIVEL PADRAO LISO, ESPESSURA 3,2MM, FIXADO COM COLA</t>
  </si>
  <si>
    <t>PISO - PISOS</t>
  </si>
  <si>
    <t>4.2.1.6</t>
  </si>
  <si>
    <t>Rodapé em poliestireno de 7,0 cm</t>
  </si>
  <si>
    <t>Rodapé sintético</t>
  </si>
  <si>
    <t>4.2.1.7</t>
  </si>
  <si>
    <t>PISO CERÂMICO PEI-5 ANTIDERRAPANTE (PREÇO MÉDIO), ASSENTADO COM ARGAMASSA PRÉ-FABRICADA, INCLUSIVE REJUNTAMENTO</t>
  </si>
  <si>
    <t>4.2.1.8</t>
  </si>
  <si>
    <t>RODAPÉ CERÂMICO DE 7CM DE ALTURA COM PLACAS TIPO ESMALTADA EXTRA  DE DIMENSÕES 35X35CM. AF_06/2014</t>
  </si>
  <si>
    <t>4.2.1.9</t>
  </si>
  <si>
    <t>SOLEIRA DE GRANITO CINZA ANDORINHA E = 3 CM</t>
  </si>
  <si>
    <t>4.2.2</t>
  </si>
  <si>
    <t>4.2.2.1</t>
  </si>
  <si>
    <t>PISO CIMENTADO TRACO 1:3 (CIMENTO E AREIA) COM ACABAMENTO LISO ESPESSURA 1,5CM, PREPARO MANUAL DA ARGAMASSA INCLUSO ADITIVO IMPERMEABILIZANTE</t>
  </si>
  <si>
    <t>4.2.2.2</t>
  </si>
  <si>
    <t>4.2.2.3</t>
  </si>
  <si>
    <t>4.2.2.4</t>
  </si>
  <si>
    <t>4.2.3</t>
  </si>
  <si>
    <t>4.2.3.1</t>
  </si>
  <si>
    <t>IMPERMEABILIZACAO DE SUPERFICIE COM EMULSAO ASFALTICA A BASE D</t>
  </si>
  <si>
    <t>IMPE - IMPERMEABILIZAÇÕES E PROTEÇÕES DIVERSAS</t>
  </si>
  <si>
    <t>4.2.3.2</t>
  </si>
  <si>
    <t>PISO CERÂMICO PEI-5 ANTIDERRAPANTE (PREÇO MÉDIO),ASSENTADO COM ARGAMASSA PRÉ-FABRICADA, INCLUSIVE REJUNTAMENTO</t>
  </si>
  <si>
    <t>4.2.3.3</t>
  </si>
  <si>
    <t>REVESTIMENTO COM AZULEJO BRANCO 15 X 15 CM, JUNTA APRUMO, ASSENTADO COM ARGAMASSA PRÉ-FABRICADA, INCLUSIVE REJUNTAMENTO</t>
  </si>
  <si>
    <t>4.2.3.4</t>
  </si>
  <si>
    <t>REBOCO TRACO 1:3 (CIMENTO E AREIA MEDIA NAO PENEIRADA), BASE PARA TINTA EPOXI, PREPARO MANUAL DA ARGAMASSA</t>
  </si>
  <si>
    <t>4.2.3.5</t>
  </si>
  <si>
    <t>4.2.3.6</t>
  </si>
  <si>
    <t>4.2.3.7</t>
  </si>
  <si>
    <t>4.2.3.8</t>
  </si>
  <si>
    <t>CHAPISCO ROLADO PARA SUPERFICIES LISAS</t>
  </si>
  <si>
    <t>Revestimento de paredes internas</t>
  </si>
  <si>
    <t>4.2.3.9</t>
  </si>
  <si>
    <t>REVESTIMENTO CERÂMICO PARA PAREDES INTERNAS COM PLACAS TIPO ESMALTADA EXTRA  DE DIMENSÕES 33X45 CM</t>
  </si>
  <si>
    <t>4.2.3.10</t>
  </si>
  <si>
    <t>4.2.4</t>
  </si>
  <si>
    <t>Rampa de acesso a Área de Acervo e área abaixo da rampa de entrada principal</t>
  </si>
  <si>
    <t>4.2.4.1</t>
  </si>
  <si>
    <t>4.2.4.2</t>
  </si>
  <si>
    <t>4.2.4.3</t>
  </si>
  <si>
    <t>REBOCO COM ARGAMASSA 1:2:9 CIMENTO, CAL E AREIA COMADITIVO IMPERMEABILIZANTE</t>
  </si>
  <si>
    <t>4.2.5</t>
  </si>
  <si>
    <t>Áreas externas</t>
  </si>
  <si>
    <t>4.2.5.1</t>
  </si>
  <si>
    <t>Reparo de trincas rasas até 5,0 mm de largura, na massa</t>
  </si>
  <si>
    <t>Preparo de base</t>
  </si>
  <si>
    <t>4.2.5.2</t>
  </si>
  <si>
    <t>ENTELAMENTO CORRETIVO DE SUPERFÍCIE COM TRINCA POR RETRAÇÃO OU DILATAÇÃO, REVESTIDA COM ARGAMASSA DE CAL HIDRATADA E AREIA SEM PENEIRAR TRAÇO 1:3, LARGURA DA TELA = 15 CM</t>
  </si>
  <si>
    <t>4.2.5.3</t>
  </si>
  <si>
    <t>4.3</t>
  </si>
  <si>
    <t>ESQUADRIAS</t>
  </si>
  <si>
    <t>4.3.1</t>
  </si>
  <si>
    <t>4.3.1.1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</si>
  <si>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</si>
  <si>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ESQV - ESQUADRIAS/FERRAGENS/VIDROS</t>
  </si>
  <si>
    <t>4.3.1.2</t>
  </si>
  <si>
    <t>Mola hidráulica de piso, para porta com largura até 1,10 m e peso até 120 kg</t>
  </si>
  <si>
    <t>Ferragem para porta</t>
  </si>
  <si>
    <t>4.3.1.3</t>
  </si>
  <si>
    <t>4.3.2</t>
  </si>
  <si>
    <t>4.3.2.1</t>
  </si>
  <si>
    <t>4.3.2.2</t>
  </si>
  <si>
    <t>GUARDA-CORPO EM AÇO INOX D = 1 1/2", COM SUBDIVISÕES EM TUBO DE AÇO INOX D = 1/2", H = 1,05 M - COM CORRIMÃO SIMPLES DE TUBO DE AÇO INOX D = 1 1/2"</t>
  </si>
  <si>
    <t>4.3.2.3</t>
  </si>
  <si>
    <t>4.3.3</t>
  </si>
  <si>
    <t>4.3.3.1</t>
  </si>
  <si>
    <t>PORTA EM ALUMÍNIO DE ABRIR TIPO VENEZIANA COM GUARNIÇÃO, FIXAÇÃO COM PARAFUSOS - FORNECIMENTO E INSTALAÇÃO. AF_08/2015</t>
  </si>
  <si>
    <t>4.3.3.2</t>
  </si>
  <si>
    <t>TARJETA TIPO LIVRE/OCUPADO PARA PORTA DE BANHEIRO</t>
  </si>
  <si>
    <t>4.3.3.3</t>
  </si>
  <si>
    <t>4.3.3.4</t>
  </si>
  <si>
    <t>Revestimento em chapa de aço inoxidável para proteção de portas, altura de 40 cm</t>
  </si>
  <si>
    <t>Revestimento</t>
  </si>
  <si>
    <t>4.3.3.5</t>
  </si>
  <si>
    <t>ESCADA MARINHEIRO COM GRADIL PROTETOR - D = 3/4"</t>
  </si>
  <si>
    <t>4.3.4</t>
  </si>
  <si>
    <t>Áreas de fachadas</t>
  </si>
  <si>
    <t>4.3.4.1</t>
  </si>
  <si>
    <t>FORNECIMENTO E ASSENTAMENTO DE JANELA DE ALUMINIO, LINHA SUPREMA ACABAMENTO ANODIZADO, DE CORRER COM CONTRAMARCOS, VIDROS, FERRAGENS E TRINCOS - COMPLETA - FORNECIMENTO E INSTALAÇÃO</t>
  </si>
  <si>
    <t>4.3.4.2</t>
  </si>
  <si>
    <t>FORNECIMENTO E ASSENTAMENTO DE JANELA DE ALUMINIO, LINHA SUPREMA ACABAMENTO ANODIZADO, BASCULA COM CONTRAMARCOS, VIDROS, FERRAGENS E ALAVANCA - COMPLETA - FORNECIMENTO E INSTALAÇÃO</t>
  </si>
  <si>
    <t>4.3.4.3</t>
  </si>
  <si>
    <t>RECOLOCAÇÃO  DE GUARDA CORPO</t>
  </si>
  <si>
    <t>Recolocacao - elementos metalicos/componentes especiais</t>
  </si>
  <si>
    <t>4.3.4.4</t>
  </si>
  <si>
    <t>Barra antipânico para porta dupla com travamentos horizontal e vertical completa, com maçaneta tipo alavanca e chave, para vãos de 1,70 a 2,60 m</t>
  </si>
  <si>
    <t>Reparos, conservações e complementos - GRUPO 28</t>
  </si>
  <si>
    <t>cj</t>
  </si>
  <si>
    <t>4.3.4.5</t>
  </si>
  <si>
    <t>4.3.4.6</t>
  </si>
  <si>
    <t>Porta de abrir em alumínio anodizado com vidro laminado 8mm, completa - Fornecimento e instalação</t>
  </si>
  <si>
    <t>Porta em alumínio</t>
  </si>
  <si>
    <t>4.4</t>
  </si>
  <si>
    <t>TELHADOS, CLARABOIA E CANALETAS</t>
  </si>
  <si>
    <t>4.4.1</t>
  </si>
  <si>
    <t>TELHADOS</t>
  </si>
  <si>
    <t>4.4.1.1</t>
  </si>
  <si>
    <t>TRANSPORTE HORIZONTAL / VERTICAL MANUAL, DE 30 M, DE MADEIRA / TELHA DE FIBROCIMENTO ONDULADA OU TELHA ESTRUTURAL DE FIBROCIMENTO, CANALETE 90 OU KALHETÃO. AF_07/2016</t>
  </si>
  <si>
    <t>4.4.1.2</t>
  </si>
  <si>
    <t>CHAPIM METÁLICO, COM PINGADEIRA, CHAPA GALVANIZADA Nº24, DESENVOLVIMENTO = 35 CM</t>
  </si>
  <si>
    <t>4.4.1.3</t>
  </si>
  <si>
    <t>RUFO E CONTRA-RUFO DE CHAPA GALVANIZADA Nº. 24,DESENVOLVIMENTO = 25 CM</t>
  </si>
  <si>
    <t>4.4.1.4</t>
  </si>
  <si>
    <t>ENGRADAMENTO PARA TELHADO DE FIBROCIMENTO TIPOKALHETÃO, CANALETE 90</t>
  </si>
  <si>
    <t>4.4.1.5</t>
  </si>
  <si>
    <t>COBERTURA EM TELHA DE FIBROCIMENTO TIPOKALHETÃO,CANALETE 90</t>
  </si>
  <si>
    <t>4.4.1.6</t>
  </si>
  <si>
    <t>COLOCAÇÃO DE CUMEEIRA/RUFO DE FIBROCIMENTO PARA TELHA KALHETÃO, CANALETE 90</t>
  </si>
  <si>
    <t>4.4.2</t>
  </si>
  <si>
    <t>CLARABOIA</t>
  </si>
  <si>
    <t>4.4.2.1</t>
  </si>
  <si>
    <t>CAIXILHO FIXO, DE ALUMINIO, PARA VIDRO</t>
  </si>
  <si>
    <t>4.4.2.2</t>
  </si>
  <si>
    <t>Vidro comum e laminado</t>
  </si>
  <si>
    <t>4.4.3</t>
  </si>
  <si>
    <t>CANALETAS</t>
  </si>
  <si>
    <t>4.4.3.1</t>
  </si>
  <si>
    <t>IMPERMEABILIZACAO DE SUPERFICIE COM MANTA ASFALTICA PROTEGIDA COM FILME DE ALUMINIO GOFRADO (DE ESPESSURA 0,8MM), INCLUSA APLICACAO DE  EMULSAO ASFALTICA, E=3MM.</t>
  </si>
  <si>
    <t>4.4.3.2</t>
  </si>
  <si>
    <t>ARGAMASSA TRAÇO 1:4 (CIM E AREIA), EM BETONEIRA 400 L, ESPESSURA 4 CM ÁREAS SECAS E AREAS MOLHADAS SOBRE LAJE E 3 CM ÁREAS MOLHADAS SOBRE IMPERMEABILIZAÇÃO, PARA EDIFICAÇÃO HABITACIONAL MULTIFAMILIAR (PRÉDIO). AF_11/2014</t>
  </si>
  <si>
    <t>4.4.3.3</t>
  </si>
  <si>
    <t>CANALETA TIPO 2 - D = 600 MM, PRÉ-MOLDADA DE CONCRETO, PADRÃO DEOP-MG (x1,13 - desenvolvimento 2,13m)</t>
  </si>
  <si>
    <t>4.4.3.4</t>
  </si>
  <si>
    <t>REMOÇÃO DE IMPERMEABILIZAÇÃO E PROTEÇÃO MECÂNICA (nas calhas ampliadas)</t>
  </si>
  <si>
    <t>4.5</t>
  </si>
  <si>
    <t>PINTURAS</t>
  </si>
  <si>
    <t>4.5.1</t>
  </si>
  <si>
    <t>Áreas de alvenarias executadas</t>
  </si>
  <si>
    <t>4.5.1.1</t>
  </si>
  <si>
    <t>PREPARAÇÃO PARA PINTURA EM PAREDES, PVA/ACRÍLICA COMFUNDO SELADOR</t>
  </si>
  <si>
    <t>4.5.1.2</t>
  </si>
  <si>
    <t>APLICAÇÃO MANUAL DE PINTURA COM TINTA LÁTEX ACRÍLICA EM PAREDES, DUAS DEMÃOS. AF_06/2014</t>
  </si>
  <si>
    <t>PINT - PINTURAS</t>
  </si>
  <si>
    <t>4.5.2</t>
  </si>
  <si>
    <t>4.5.2.1</t>
  </si>
  <si>
    <t>VERNIZ EM ESQUADRIAS DE MADEIRA, 2 DEMÃOS, ACETINADO</t>
  </si>
  <si>
    <t>4.5.2.2</t>
  </si>
  <si>
    <t>4.5.2.3</t>
  </si>
  <si>
    <t>4.5.2.4</t>
  </si>
  <si>
    <t>EMASSAMENTO DE FORRO DE GESSO COM 1 DEMÃO DE MASSAACRÍLICA</t>
  </si>
  <si>
    <t>4.5.2.5</t>
  </si>
  <si>
    <t>PREPARAÇÃO PARA PINTURA EM PAREDE DE GESSOACARTONADO, DRY-WALL E FORRO DE GESSO, PVA/ACRÍLICA COM FUNDO SELADOR</t>
  </si>
  <si>
    <t>4.5.2.6</t>
  </si>
  <si>
    <t>APLICAÇÃO MANUAL DE PINTURA COM TINTA LÁTEX ACRÍLICA EM TETO, DUAS DEMÃOS. AF_06/2014</t>
  </si>
  <si>
    <t>4.5.3</t>
  </si>
  <si>
    <t>Áreas externas de rebocos executados</t>
  </si>
  <si>
    <t>4.5.3.1</t>
  </si>
  <si>
    <t>4.5.3.2</t>
  </si>
  <si>
    <t>4.5.4</t>
  </si>
  <si>
    <t>Áreas marquises e pingadeiras</t>
  </si>
  <si>
    <t>4.5.4.1</t>
  </si>
  <si>
    <t>PINTURA EPOXI INCLUSO EMASSAMENTO E FUNDO PREPARADOR</t>
  </si>
  <si>
    <t>4.5.4.2</t>
  </si>
  <si>
    <t>PINTURA ESMALTE, 1 DEMÃO SOBRE CHAPIM METÁLICO COM PINGADEIRAS</t>
  </si>
  <si>
    <t>4.5.5</t>
  </si>
  <si>
    <t>4.5.5.1</t>
  </si>
  <si>
    <t>EMASSAMENTO DE PAREDE DE GESSO ACARTONADO, DRY-WALL,COM 1 DEMÃO DE MASSA ACRÍLICA</t>
  </si>
  <si>
    <t>4.5.5.2</t>
  </si>
  <si>
    <t>4.5.5.3</t>
  </si>
  <si>
    <t>4.5.5.4</t>
  </si>
  <si>
    <t>EMASSAMENTO DE FORRO DE GESSO COM 1 DEMÃO DE MASSA
ACRÍLICA</t>
  </si>
  <si>
    <t>4.5.5.5</t>
  </si>
  <si>
    <t>PREPARAÇÃO PARA PINTURA EM PAREDE DE GESSO
ACARTONADO, DRY-WALL E FORRO DE GESSO, PVA/ACRÍLICA COM FUNDO SELADOR</t>
  </si>
  <si>
    <t>4.5.5.6</t>
  </si>
  <si>
    <t>4.5.5.7</t>
  </si>
  <si>
    <t>4.5.5.8</t>
  </si>
  <si>
    <t>PINTURA ESMALTE EM POSTES OU TUBULAÇÕES 2 DEMÃO</t>
  </si>
  <si>
    <t>4.5.6</t>
  </si>
  <si>
    <t>4.5.6.1</t>
  </si>
  <si>
    <t>4.5.6.2</t>
  </si>
  <si>
    <t>4.5.6.3</t>
  </si>
  <si>
    <t>4.5.6.4</t>
  </si>
  <si>
    <t>4.5.6.5</t>
  </si>
  <si>
    <t>4.5.6.6</t>
  </si>
  <si>
    <t>4.5.7</t>
  </si>
  <si>
    <t>Áreas de paredes existentes</t>
  </si>
  <si>
    <t>4.5.7.1</t>
  </si>
  <si>
    <t>4.5.8</t>
  </si>
  <si>
    <t>Reforço da laje subsolo</t>
  </si>
  <si>
    <t>4.5.8.1</t>
  </si>
  <si>
    <t>PINTURA ESMALTE ACETINADO, DUAS DEMAOS, SOBRE SUPERFICIE METALICA</t>
  </si>
  <si>
    <t>4.5.9</t>
  </si>
  <si>
    <t>Plataformas de acesso principal e corrimão - saídas de emergência</t>
  </si>
  <si>
    <t>4.5.9.1</t>
  </si>
  <si>
    <t>4.5.10</t>
  </si>
  <si>
    <t>Tablado para apoio dos reservatórios das instalações de AF</t>
  </si>
  <si>
    <t>4.5.10.1</t>
  </si>
  <si>
    <t>5</t>
  </si>
  <si>
    <t>Instalações Elétricas  e de SPDA</t>
  </si>
  <si>
    <t>5.1</t>
  </si>
  <si>
    <t>Alimentadores</t>
  </si>
  <si>
    <t>5.1.1</t>
  </si>
  <si>
    <t>CABO DE COBRE FLEXÍVEL ISOLADO, 16 MM², ANTI-CHAMA 0,6/1,0 KV, PARA DISTRIBUIÇÃO - FORNECIMENTO E INSTALAÇÃO. AF_12/2015</t>
  </si>
  <si>
    <t>INEL - INSTALAÇÃO ELÉTRICA/ELETRIFICAÇÃO E ILUMINAÇÃO EXTERNA</t>
  </si>
  <si>
    <t>5.1.2</t>
  </si>
  <si>
    <t>CABO DE COBRE FLEXÍVEL ISOLADO, 25 MM², ANTI-CHAMA 0,6/1,0 KV, PARA DISTRIBUIÇÃO - FORNECIMENTO E INSTALAÇÃO. AF_12/2015</t>
  </si>
  <si>
    <t>5.1.3</t>
  </si>
  <si>
    <t>CABO DE COBRE FLEXÍVEL ISOLADO, 35 MM², ANTI-CHAMA 0,6/1,0 KV, PARA DISTRIBUIÇÃO - FORNECIMENTO E INSTALAÇÃO. AF_12/2015</t>
  </si>
  <si>
    <t>5.1.4</t>
  </si>
  <si>
    <t>CABO DE COBRE FLEXÍVEL ISOLADO, 120 MM², ANTI-CHAMA 0,6/1,0 KV, PARA DISTRIBUIÇÃO - FORNECIMENTO E INSTALAÇÃO. AF_12/2015</t>
  </si>
  <si>
    <t>5.2</t>
  </si>
  <si>
    <t>Eletrodutos, Eletrocalhas</t>
  </si>
  <si>
    <t>5.2.1</t>
  </si>
  <si>
    <t>DUTO ESPIRAL FLEXIVEL SINGELO PEAD D=75MM(3") REVESTIDO COM PVC COM FIO GUIA DE ACO GALVANIZADO, LANCADO DIRETO NO SOLO, INCL CONEXOES</t>
  </si>
  <si>
    <t>5.2.1.1</t>
  </si>
  <si>
    <t>CONECTOR RETO DE ALUMINIO PARA ELETRODUTO DE 3", PARA ADAPTAR ENTRADA DE ELETRODUTO METALICO FLEXIVEL EM QUADROS</t>
  </si>
  <si>
    <t>Material</t>
  </si>
  <si>
    <t>5.2.2</t>
  </si>
  <si>
    <t>ELETROCALHA LISA GALVANIZADA ELETROLÍTICA CHAPA 14 -200 X 50 MM COM TAMPA, INCLUSIVE CONEXÃO</t>
  </si>
  <si>
    <t>5.2.2.1</t>
  </si>
  <si>
    <t>VERGALHÃO DE AÇO COM ROSCA TOTAL PARA PERFILADO (DIÂMETRO: 1/4")</t>
  </si>
  <si>
    <t>5.2.2.1.1</t>
  </si>
  <si>
    <t>Suporte para eletrocalha, galvanizado a fogo, 200x50mm</t>
  </si>
  <si>
    <t>Eletrocalha e acessórios..</t>
  </si>
  <si>
    <t>5.2.2.2</t>
  </si>
  <si>
    <t>Mão francesa simples, galvanizada a fogo, L= 200mm</t>
  </si>
  <si>
    <t>5.2.3</t>
  </si>
  <si>
    <t>ELETRODUTO AÇO GALVANIZADO LEVE, INCLUSIVE CONEXÕES D = 3/4"</t>
  </si>
  <si>
    <t>5.2.3.1</t>
  </si>
  <si>
    <t>CONECTOR RETO DE ALUMINIO PARA ELETRODUTO DE 3/4", PARA ADAPTAR ENTRADA DE ELETRODUTO METALICO FLEXIVEL EM QUADROS</t>
  </si>
  <si>
    <t>5.2.4</t>
  </si>
  <si>
    <t>ELETRODUTO AÇO GALVANIZADO LEVE, INCLUSIVE CONEXÕES D = 1 1/2"</t>
  </si>
  <si>
    <t>5.2.4.1</t>
  </si>
  <si>
    <t>CONECTOR RETO DE ALUMINIO PARA ELETRODUTO DE 1 1/2", PARA ADAPTAR ENTRADA DE ELETRODUTO METALICO FLEXIVEL EM QUADROS</t>
  </si>
  <si>
    <t>5.2.5</t>
  </si>
  <si>
    <t>PERFILADO LISO EM CHAPA DE AÇO , DIMENSÕES 38 X 38 MM</t>
  </si>
  <si>
    <t>5.2.5.1</t>
  </si>
  <si>
    <t>5.2.5.2</t>
  </si>
  <si>
    <t>SUPORTE EM CHAPA DE AÇO PARA PERFILADO</t>
  </si>
  <si>
    <t>5.2.6</t>
  </si>
  <si>
    <t>SEINFRA</t>
  </si>
  <si>
    <t>CANALETA EVOLUTIVA SISTEMA DLP 60MM X 50MM COM DIVISÓRIA INTERNA</t>
  </si>
  <si>
    <t>5.2.7</t>
  </si>
  <si>
    <t>ELETRODUTO AÇO GALVANIZADO LEVE, INCLUSIVE CONEXÕES D = 1"</t>
  </si>
  <si>
    <t>5.2.7.1</t>
  </si>
  <si>
    <t>CONECTOR RETO DE ALUMINIO PARA ELETRODUTO DE 1", PARA ADAPTAR ENTRADA DE ELETRODUTO METALICO FLEXIVEL EM QUADROS</t>
  </si>
  <si>
    <t>5.3</t>
  </si>
  <si>
    <t>Caixas de passagem</t>
  </si>
  <si>
    <t>5.3.1</t>
  </si>
  <si>
    <t>CAIXA DE PASSAGEM PARA PISO DO TIPO “ZB” 52 X 44 X 70 CM -PASSEIO</t>
  </si>
  <si>
    <t>5.4</t>
  </si>
  <si>
    <t>Quadros de Distribuição e Proteção</t>
  </si>
  <si>
    <t>5.4.1</t>
  </si>
  <si>
    <t>PADRÃO UFLA DE ENTRADA - 600A - 2 X CM-10, C/ BARRAMENTOS E TC´S</t>
  </si>
  <si>
    <t>SER.CG</t>
  </si>
  <si>
    <t>5.4.2</t>
  </si>
  <si>
    <t>QUADRO DE DISTRIBUICAO DE ENERGIA DE EMBUTIR, EM CHAPA METALICA, PARA 24 DISJUNTORES TERMOMAGNETICOS MONOPOLARES, COM BARRAMENTO TRIFASICO E NEUTRO, FORNECIMENTO E INSTALACAO</t>
  </si>
  <si>
    <t>5.4.3</t>
  </si>
  <si>
    <t>QUADRO DE DISTRIBUICAO DE ENERGIA DE EMBUTIR, EM CHAPA METALICA, PARA 40 DISJUNTORES TERMOMAGNETICOS MONOPOLARES, COM BARRAMENTO TRIFASICO E NEUTRO, FORNECIMENTO E INSTALACAO</t>
  </si>
  <si>
    <t>5.4.4</t>
  </si>
  <si>
    <t>QUADRO DE DISTRIBUICAO DE ENERGIA DE EMBUTIR, EM CHAPA METALICA, PARA 50 DISJUNTORES TERMOMAGNETICOS MONOPOLARES, COM BARRAMENTO TRIFASICO E NEUTRO, FORNECIMENTO E INSTALACAO</t>
  </si>
  <si>
    <t>5.4.5</t>
  </si>
  <si>
    <t>Dispositivo diferencial residual de 100 A x 30 mA - 4 pólos</t>
  </si>
  <si>
    <t>Dispositivo DR ou interruptor de corrente de fuga</t>
  </si>
  <si>
    <t>5.4.6</t>
  </si>
  <si>
    <t>DISJUNTOR MONOPOLAR TIPO DIN, CORRENTE NOMINAL DE 10A - FORNECIMENTO E INSTALAÇÃO. AF_04/2016</t>
  </si>
  <si>
    <t>5.4.7</t>
  </si>
  <si>
    <t>DISJUNTOR MONOPOLAR TIPO DIN, CORRENTE NOMINAL DE 16A - FORNECIMENTO E INSTALAÇÃO. AF_04/2016</t>
  </si>
  <si>
    <t>5.4.8</t>
  </si>
  <si>
    <t>DISJUNTOR TRIPOLAR TERMOMAGNÉTICO 10KA, DE 100A</t>
  </si>
  <si>
    <t>5.4.9</t>
  </si>
  <si>
    <t>DISJUNTOR TRIPOLAR TERMOMAGNÉTICO 10KA, DE 70A</t>
  </si>
  <si>
    <t>5.4.10</t>
  </si>
  <si>
    <t>DISJUNTOR TRIPOLAR TERMOMAGNÉTICO 10KA, DE 200A</t>
  </si>
  <si>
    <t>5.5</t>
  </si>
  <si>
    <t>Elétrica - Incêndio</t>
  </si>
  <si>
    <t>5.5.1</t>
  </si>
  <si>
    <t>ELETRODUTO DE AÇO GALVANIZADO, CLASSE LEVE, DN 25 MM (1), APARENTE, INSTALADO EM PAREDE - FORNECIMENTO E INSTALAÇÃO. AF_11/2016_P</t>
  </si>
  <si>
    <t>5.5.2</t>
  </si>
  <si>
    <t>CABO DE COBRE FLEXÍVEL ISOLADO, 1,5 MM², ANTI-CHAMA 450/750 V, PARA CIRCUITOS TERMINAIS - FORNECIMENTO E INSTALAÇÃO. AF_12/2015</t>
  </si>
  <si>
    <t>5.5.3</t>
  </si>
  <si>
    <t>CONDULETE DE ALUMÍNIO, ELETRODUTO DE AÇO GALVANIZADO DN 25 MM (1</t>
  </si>
  <si>
    <t>5.5.4</t>
  </si>
  <si>
    <t>5.5.5</t>
  </si>
  <si>
    <t>CABO DE COBRE FLEXÍVEL ISOLADO, 10 MM², ANTI-CHAMA 0,6/1,0 KV, PARA CIRCUITOS TERMINAIS - FORNECIMENTO E INSTALAÇÃO. AF_12/2015</t>
  </si>
  <si>
    <t>5.5.6</t>
  </si>
  <si>
    <t>DUTO CORRUGADO EM PEAD (POLIETILENO DE ALTADENSIDADE), PARA PROTEÇÃO DE CABOS SUBTERRÂNEOS Ø 11/2" (40 MM)</t>
  </si>
  <si>
    <t>5.5.7</t>
  </si>
  <si>
    <t>QUADRO COMANDO PARA BOMBA DE INCENDIO TRIFASICO DE 10 HP - REDE DE BAIXA TENSÃO</t>
  </si>
  <si>
    <t>Rede de baixa tensao: duto/quadros parciais luz/quadros telefone</t>
  </si>
  <si>
    <t>5.5.8</t>
  </si>
  <si>
    <t>TOMADA SIMPLES - 2P + T - 20A COM PLACA</t>
  </si>
  <si>
    <t>5.5.9</t>
  </si>
  <si>
    <t>SIRENE PARA ALARME DE BOMBA EM FUNCIONAMENTO, 220V</t>
  </si>
  <si>
    <t>PC</t>
  </si>
  <si>
    <t>5.5.10</t>
  </si>
  <si>
    <t>ACIONADOR MANUAL DE ALARME DE INCÊNDIO</t>
  </si>
  <si>
    <t>5.6</t>
  </si>
  <si>
    <t>Elétrica - Climatização</t>
  </si>
  <si>
    <t>5.6.1</t>
  </si>
  <si>
    <t>5.6.2</t>
  </si>
  <si>
    <t>5.6.3</t>
  </si>
  <si>
    <t>5.6.4</t>
  </si>
  <si>
    <t>CABO DE COBRE FLEXÍVEL ISOLADO, 2,5 MM², ANTI-CHAMA 450/750 V, PARA CIRCUITOS TERMINAIS - FORNECIMENTO E INSTALAÇÃO. AF_12/2015</t>
  </si>
  <si>
    <t>5.6.5</t>
  </si>
  <si>
    <t>CABO DE COBRE FLEXÍVEL ISOLADO, 4 MM², ANTI-CHAMA 450/750 V, PARA CIRCUITOS TERMINAIS - FORNECIMENTO E INSTALAÇÃO. AF_12/2015</t>
  </si>
  <si>
    <t>5.6.6</t>
  </si>
  <si>
    <t>CABO DE COBRE FLEXÍVEL ISOLADO, 6 MM², ANTI-CHAMA 450/750 V, PARA CIRCUITOS TERMINAIS - FORNECIMENTO E INSTALAÇÃO. AF_12/2015</t>
  </si>
  <si>
    <t>5.6.7</t>
  </si>
  <si>
    <t>5.6.8</t>
  </si>
  <si>
    <t>CABO DE COBRE FLEXÍVEL ISOLADO, 70 MM², ANTI-CHAMA 0,6/1,0 KV, PARA DISTRIBUIÇÃO - FORNECIMENTO E INSTALAÇÃO. AF_12/2015</t>
  </si>
  <si>
    <t>5.6.9</t>
  </si>
  <si>
    <t>QUADRO DE DISTRIBUICAO DE ENERGIA DE EMBUTIR, EM CHAPA METALICA, PARA 18 DISJUNTORES TERMOMAGNETICOS MONOPOLARES, COM BARRAMENTO TRIFASICO E NEUTRO, FORNECIMENTO E INSTALACAO</t>
  </si>
  <si>
    <t>5.6.10</t>
  </si>
  <si>
    <t>5.6.11</t>
  </si>
  <si>
    <t>5.6.12</t>
  </si>
  <si>
    <t>DUTO ESPIRAL FLEXIVEL SINGELO PEAD D=50MM(2") REVESTIDO COM PVC COM FIO GUIA DE ACO GALVANIZADO, LANCADO DIRETO NO SOLO, INCL CONEXOES</t>
  </si>
  <si>
    <t>5.6.13</t>
  </si>
  <si>
    <t>CONDULETE DE ALUMÍNIO, TIPO E, ELETRODUTO DE AÇO GALVANIZADO DN 25 MM (1</t>
  </si>
  <si>
    <t>5.6.14</t>
  </si>
  <si>
    <t>5.6.15</t>
  </si>
  <si>
    <t>Quadro distrib. energia, embutido ou semi embutido, capac. p/ 56 disj. DIN, c/barram trif. 225A barra. neutro e terra, fab. em chapa de aço 12 USG com porta, espelho, trinco com fechad ch</t>
  </si>
  <si>
    <t>QUADRO DE DISTRIBUIÇÃO</t>
  </si>
  <si>
    <t>und</t>
  </si>
  <si>
    <t>5.6.16</t>
  </si>
  <si>
    <t>5.6.17</t>
  </si>
  <si>
    <t>DISJUNTOR TRIPOLAR TIPO DIN, CORRENTE NOMINAL DE 16A - FORNECIMENTO E INSTALAÇÃO. AF_04/2016</t>
  </si>
  <si>
    <t>5.6.18</t>
  </si>
  <si>
    <t>DISJUNTOR TRIPOLAR TIPO DIN, CORRENTE NOMINAL DE 20A - FORNECIMENTO E INSTALAÇÃO. AF_04/2016</t>
  </si>
  <si>
    <t>5.6.19</t>
  </si>
  <si>
    <t>DISJUNTOR TRIPOLAR TIPO DIN, CORRENTE NOMINAL DE 25A - FORNECIMENTO E INSTALAÇÃO. AF_04/2016</t>
  </si>
  <si>
    <t>5.6.20</t>
  </si>
  <si>
    <t>DISJUNTOR BIPOLAR TIPO DIN, CORRENTE NOMINAL DE 16A - FORNECIMENTO E INSTALAÇÃO. AF_04/2016</t>
  </si>
  <si>
    <t>5.6.21</t>
  </si>
  <si>
    <t>DISJUNTOR TERMOMAGNETICO TRIPOLAR PADRAO NEMA (AMERICANO) 60 A 100A 240V, FORNECIMENTO E INSTALACAO</t>
  </si>
  <si>
    <t>5.6.22</t>
  </si>
  <si>
    <t>Painel monobloco autoportante em chapa de aço de 2,0 mm de espessura, com proteção mínima IP 54 - sem componentes</t>
  </si>
  <si>
    <t>Painel autoportante</t>
  </si>
  <si>
    <t>5.6.23</t>
  </si>
  <si>
    <t>5.6.24</t>
  </si>
  <si>
    <t>DISJUNTOR TRIPOLAR TERMOMAGNÉTICO 10KA, DE 60A</t>
  </si>
  <si>
    <t>5.6.25</t>
  </si>
  <si>
    <t>Contator de potência 63 A - 2na+2nf</t>
  </si>
  <si>
    <t>Contator</t>
  </si>
  <si>
    <t>5.7</t>
  </si>
  <si>
    <t>Instalações de SPDA</t>
  </si>
  <si>
    <t>5.7.1</t>
  </si>
  <si>
    <t>CAIXA DE EQUALIZAÇÃO DE EMBUTIR COM SAIDAS NAS PARTESSUPERIOR E INFERIOR PARA ELETRODUTO DE 25MM (1"), 20 X20 X 14 MM, COM NOVE TERMINAIS</t>
  </si>
  <si>
    <t>5.7.2</t>
  </si>
  <si>
    <t>CABO DE COBRE NU 35MM2 - FORNECIMENTO E INSTALACAO</t>
  </si>
  <si>
    <t>5.7.3</t>
  </si>
  <si>
    <t>PRESILHA PARA CABO DE COBRE SEÇÃO TRANSVERSAL 35 MM2</t>
  </si>
  <si>
    <t>5.7.4</t>
  </si>
  <si>
    <t>BARRA CHATA DE ALUMÍNIO 7/8" X 1/8" X 3M</t>
  </si>
  <si>
    <t>5.7.5</t>
  </si>
  <si>
    <t>CABO DE COBRE NU 50MM2 - FORNECIMENTO E INSTALACAO</t>
  </si>
  <si>
    <t>5.7.6</t>
  </si>
  <si>
    <t>CAIXA DE INSPEÇÃO EM PVC 300X300 MM COM TAPA EM FERRO
FUNDIDO</t>
  </si>
  <si>
    <t>5.7.7</t>
  </si>
  <si>
    <t>HASTE COPERWELD 3/4" X 3,00M COM CONECTOR</t>
  </si>
  <si>
    <t>5.7.8</t>
  </si>
  <si>
    <t>ELETRODUTO DE PVC RIGIDO ROSCAVEL DN 25MM (1") INCL CONEXOES, FORNECIMENTO E INSTALACAO</t>
  </si>
  <si>
    <t>5.7.9</t>
  </si>
  <si>
    <t>TERMINAL A COMPRESSAO EM COBRE ESTANHADO 1 FURO PARA
CABO 50 MM2</t>
  </si>
  <si>
    <t>5.7.10</t>
  </si>
  <si>
    <t>Abraçadeira tipo "D" com cunha, diâmetro 1", ref. TEL-095, marca de referência Termotécnica ou equivalente</t>
  </si>
  <si>
    <t>INSTALAÇÃO DE PÁRA-RAIO</t>
  </si>
  <si>
    <t>5.7.11</t>
  </si>
  <si>
    <t>PARAFUSO DE FENDA EM AÇO INOX COM PORCA E ARRUELA DE¼</t>
  </si>
  <si>
    <t>5.7.12</t>
  </si>
  <si>
    <t>CAPTOR DE LATÃO CROMADO, COBRE CROMADO OU AÇOINOXIDÁVEL, TIPO FRANKLIN</t>
  </si>
  <si>
    <t>5.7.13</t>
  </si>
  <si>
    <t>MASTRO SIMPLES DE FERRO GALVANIZADO PARA PÁRA-RAIOS, ALTURA DE 3 M, Ø 40 MM (1 1/2") OU 50 MM (2"), COMPLETO</t>
  </si>
  <si>
    <t>5.7.14</t>
  </si>
  <si>
    <t>PARAFUSO SEXT.AÇO INOX ROSCA SOB. M6X45MM TEL-5346 OU EQUIVALENTE</t>
  </si>
  <si>
    <t>PROTECAO EXTERNA - CONTRA DESCARGA ATMOSFERICA</t>
  </si>
  <si>
    <t>5.7.15</t>
  </si>
  <si>
    <t>FIXAÇÃO UTILIZANDO PARAFUSO E BUCHA DE NYLON, SOMENTE MÃO DE OBRA. AF_10/2016</t>
  </si>
  <si>
    <t>5.7.16</t>
  </si>
  <si>
    <t>TERMINAL AEREO EM ACO GALVANIZADO COM BASE DE FIXACAO H = 30CM</t>
  </si>
  <si>
    <t>5.7.17</t>
  </si>
  <si>
    <t>FIXADOR UNIVERSAL DE SPDA ESTANHADO PARA CABOS DE 16A 50 MM²</t>
  </si>
  <si>
    <t>5.7.18</t>
  </si>
  <si>
    <t>CONECTOR MINI-GAR</t>
  </si>
  <si>
    <t>5.7.19</t>
  </si>
  <si>
    <t>Conjunto de fixação com parafuso e duas porcas sextavados em aço inoxidável de 1/4" x 1 1/4" ref. TEL 5329 da Termotécnica ou equivalente, completo, fornecimento e instalação</t>
  </si>
  <si>
    <t>un.</t>
  </si>
  <si>
    <t>5.7.20</t>
  </si>
  <si>
    <t>BISNAGA DE POLIURETANO SIKAFLEX 300ML</t>
  </si>
  <si>
    <t>5.8</t>
  </si>
  <si>
    <t>Infraestrutura para Elétrica</t>
  </si>
  <si>
    <t>5.8.1</t>
  </si>
  <si>
    <t>ESCAVAÇÃO MECANIZADA DE VALA COM PROF. ATÉ 1,5 M (MÉDIA ENTRE MONTANTE E JUSANTE/UMA COMPOSIÇÃO POR TRECHO), COM RETROESCAVADEIRA (0,26 M3/88 HP), LARG. MENOR QUE 0,8 M, EM SOLO DE 1A CATEGORIA, EM LOCAIS COM ALTO NÍVEL DE INTERFERÊNCIA. AF_01/2015</t>
  </si>
  <si>
    <t>MOVT - MOVIMENTO DE TERRA</t>
  </si>
  <si>
    <t>5.8.2</t>
  </si>
  <si>
    <t>ESCAVAÇÃO MANUAL DE VALAS. AF_03/2016</t>
  </si>
  <si>
    <t>5.8.3</t>
  </si>
  <si>
    <t>FORNECIMENTO E LANÇAMENTO DE AREIA EM DRENO E PÁTIO</t>
  </si>
  <si>
    <t>5.8.4</t>
  </si>
  <si>
    <t>5.8.5</t>
  </si>
  <si>
    <t>FORNECIMENTO E LANÇAMENTO DE CONCRETO NÃO ESTRUTURAL USINADO FCK &amp;gt;= 10 MPA, BRITA 1</t>
  </si>
  <si>
    <t>5.8.6</t>
  </si>
  <si>
    <t>Restauração de pavimento asfáltico com concreto betuminoso usinado quente - CBUQ</t>
  </si>
  <si>
    <t>Pavimentação flexível</t>
  </si>
  <si>
    <t>5.9</t>
  </si>
  <si>
    <t>Iluminação</t>
  </si>
  <si>
    <t>5.9.1</t>
  </si>
  <si>
    <t>CAIXA PARA TOMADA FIXA PERFIL COM TAMPA E TOMADA UNIVERSAL PARA PERFILADO</t>
  </si>
  <si>
    <t>5.9.2</t>
  </si>
  <si>
    <t>LUMINÁRIA CHANFRADA PARA LÂMPADA LED 2 X 20 W, COMPLETA</t>
  </si>
  <si>
    <t>5.9.3</t>
  </si>
  <si>
    <t>SUPORTE PARA LUMINÁRIA EM CHAPA DE AÇO CURTO, PARA PERFILADO</t>
  </si>
  <si>
    <t>5.9.4</t>
  </si>
  <si>
    <t>Luminária retangular de embutir tipo calha fechada com difusor plano em acrílico para 2 lâmpadas fluorescentes tubulares de 28/32/36/54W</t>
  </si>
  <si>
    <t>Aparelho de iluminação comercial e industrial</t>
  </si>
  <si>
    <t>5.9.4.1</t>
  </si>
  <si>
    <t>LAMPADA LED TUBULAR BIVOLT 18/20 W, BASE G13</t>
  </si>
  <si>
    <t>5.9.5</t>
  </si>
  <si>
    <t>Luminária blindada, arandela 45° e 90°, para lâmpada fluorescente compacta</t>
  </si>
  <si>
    <t>Aparelho de iluminação a prova de tempo, gases e vapores</t>
  </si>
  <si>
    <t>5.9.5.1</t>
  </si>
  <si>
    <t>LÂMPADA FLUORESCENTE COMPACTA 15 W 2U, BASE E27 - FORNECIMENTO E INSTALAÇÃO</t>
  </si>
  <si>
    <t>5.10</t>
  </si>
  <si>
    <t>Tomadas e Interruptores</t>
  </si>
  <si>
    <t>5.10.1</t>
  </si>
  <si>
    <t>TOMADA DUPLA - 2P + T - 20A SEM PLACA</t>
  </si>
  <si>
    <t>CJ</t>
  </si>
  <si>
    <t>5.10.2</t>
  </si>
  <si>
    <t>TOMADA SIMPLES - 2P + T - 20A SEM PLACA</t>
  </si>
  <si>
    <t>5.10.3</t>
  </si>
  <si>
    <t>CONDULETE DE ALUMÍNIO, TIPO E, PARA ELETRODUTO DE AÇO GALVANIZADO DN 20 MM (3/4</t>
  </si>
  <si>
    <t>5.10.4</t>
  </si>
  <si>
    <t>INTERRUPTOR, UMA TECLA SIMPLES 10 A - 250 V, SEM PLACA</t>
  </si>
  <si>
    <t>5.11</t>
  </si>
  <si>
    <t>Circuitos terminais</t>
  </si>
  <si>
    <t>5.11.1</t>
  </si>
  <si>
    <t>5.11.2</t>
  </si>
  <si>
    <t>6</t>
  </si>
  <si>
    <t>INSTALAÇÕES DE PREVENÇÃO E COMBATE A INCÊNDIO</t>
  </si>
  <si>
    <t>6.1</t>
  </si>
  <si>
    <t>Hidráulica para Incêndio - Subsolo</t>
  </si>
  <si>
    <t>6.1.1</t>
  </si>
  <si>
    <t>BOMBA RECALQUE DÁGUA  TRIFASICA 10HP</t>
  </si>
  <si>
    <t>INES - INSTALAÇÕES ESPECIAIS</t>
  </si>
  <si>
    <t>6.1.2</t>
  </si>
  <si>
    <t>CRUZETA EM AÇO GALV. D=65mm (2 1/2")</t>
  </si>
  <si>
    <t>6.1.3</t>
  </si>
  <si>
    <t>LUVA, EM FERRO GALVANIZADO, DN 65 (2 1/2"), CONEXÃO ROSQUEADA, INSTALADO EM REDE DE ALIMENTAÇÃO PARA HIDRANTE - FORNECIMENTO E INSTALAÇÃO. AF_12/2015</t>
  </si>
  <si>
    <t>6.1.4</t>
  </si>
  <si>
    <t>JOELHO 90 GRAUS, EM FERRO GALVANIZADO, DN 65 (2 1/2"), CONEXÃO ROSQUEADA, INSTALADO EM REDE DE ALIMENTAÇÃO PARA HIDRANTE - FORNECIMENTO E INSTALAÇÃO. AF_12/2015</t>
  </si>
  <si>
    <t>6.1.5</t>
  </si>
  <si>
    <t>TUBO DE AÇO GALVANIZADO COM COSTURA, CLASSE MÉDIA, DN 65 (2 1/2"), CONEXÃO ROSQUEADA, INSTALADO EM REDE DE ALIMENTAÇÃO PARA HIDRANTE - FORNECIMENTO E INSTALAÇÃO. AF_12/2015</t>
  </si>
  <si>
    <t>6.1.6</t>
  </si>
  <si>
    <t>UNIÃO, EM FERRO GALVANIZADO, DN 65 (2 1/2"), CONEXÃO ROSQUEADA, INSTALADO EM REDE DE ALIMENTAÇÃO PARA HIDRANTE - FORNECIMENTO E INSTALAÇÃO. AF_12/2015</t>
  </si>
  <si>
    <t>6.1.7</t>
  </si>
  <si>
    <t>TÊ, EM FERRO GALVANIZADO, CONEXÃO ROSQUEADA, DN 65 (2 1/2"), INSTALADO EM REDE DE ALIMENTAÇÃO PARA HIDRANTE - FORNECIMENTO E INSTALAÇÃO. AF_12/2015</t>
  </si>
  <si>
    <t>6.1.8</t>
  </si>
  <si>
    <t>VÁLVULA DE RETENÇÃO HORIZONTAL Ø 65MM (2.1/2") - FORNECIMENTO E INSTALAÇÃO</t>
  </si>
  <si>
    <t>6.1.9</t>
  </si>
  <si>
    <t>ADAPTADOR COM FLANGES LIVRES, PVC, SOLDÁVEL, DN 75 MM X 2 1/2 , INSTALADO EM RESERVAÇÃO DE ÁGUA DE EDIFICAÇÃO QUE POSSUA RESERVATÓRIO DE FIBRA/FIBROCIMENTO   FORNECIMENTO E INSTALAÇÃO. AF_06/2016</t>
  </si>
  <si>
    <t>6.2</t>
  </si>
  <si>
    <t>Hidráulica para Incêndio - Térreo</t>
  </si>
  <si>
    <t>6.2.1</t>
  </si>
  <si>
    <t>6.2.2</t>
  </si>
  <si>
    <t>6.2.3</t>
  </si>
  <si>
    <t>6.2.4</t>
  </si>
  <si>
    <t>6.2.5</t>
  </si>
  <si>
    <t>HIDRANTE SUBTERRANEO FERRO FUNDIDO C/ CURVA LONGA E CAIXA DN=75MM</t>
  </si>
  <si>
    <t>ABRIGO PARA HIDRANTE, 75X45X17CM, COM REGISTRO GLOBO ANGULAR 45º 2.1/2", ADAPTADOR STORZ 2.1/2", MANGUEIRA DE INCÊNDIO 15M, REDUÇÃO 2.1/2X1.1/2" E ESGUICHO EM LATÃO 1.1/2" - FORNECIMENTO E INSTALAÇÃO</t>
  </si>
  <si>
    <t>MANGUEIRA DE FIBRA SINTÉTICA E BORRACHA D = 38 MM, 15 M</t>
  </si>
  <si>
    <t>REDUÇÃO CONCENTRICA  150X50 P/ 100/75/50 X50 MM</t>
  </si>
  <si>
    <t>ELETROCALHA</t>
  </si>
  <si>
    <t>REGISTRO DE GAVETA BRUTO, LATÃO, ROSCÁVEL, 2 1/2, INSTALADO EM RESERVAÇÃO DE ÁGUA DE EDIFICAÇÃO QUE POSSUA RESERVATÓRIO DE FIBRA/FIBROCIMENTO  FORNECIMENTO E INSTALAÇÃO. AF_06/2016</t>
  </si>
  <si>
    <t>6.3</t>
  </si>
  <si>
    <t>Equipamentos para PCI</t>
  </si>
  <si>
    <t>6.3.1</t>
  </si>
  <si>
    <t>Suporte para extintor - fornecimento e instalação</t>
  </si>
  <si>
    <t>6.3.2</t>
  </si>
  <si>
    <t>BOTOEIRA COMANDO MANUAL TIPO LIGA/DESLIGA</t>
  </si>
  <si>
    <t>PREVENÇAO E COMBATE A INCENDIO</t>
  </si>
  <si>
    <t>6.3.3</t>
  </si>
  <si>
    <t>6.3.4</t>
  </si>
  <si>
    <t>CENTRAL DE ALARME DE INCÊNDIO ATÉ 24 LAÇOS - COMPLETA - FORNECIMENTO E INSTALAÇÃO</t>
  </si>
  <si>
    <t>6.3.5</t>
  </si>
  <si>
    <t>6.3.6</t>
  </si>
  <si>
    <t>LUMINÁRIA DE EMERGÊNCIA AUTÔNOMA IE-16 COM LÂMPADA DE 8 W</t>
  </si>
  <si>
    <t>6.4</t>
  </si>
  <si>
    <t>Placas de sinalização</t>
  </si>
  <si>
    <t>6.4.1</t>
  </si>
  <si>
    <t>PLACA FOTOLUMINESCENTE "E5" - 300 X 300 MM "EXTINTOR"</t>
  </si>
  <si>
    <t>6.4.2</t>
  </si>
  <si>
    <t>PLACA FOTOLUMINESCENTE "E8" - 300 X 300 MM "ABRIGO DE MANGUEIRA"</t>
  </si>
  <si>
    <t>6.4.3</t>
  </si>
  <si>
    <t>PLACA FOTOLUMINESCENTE "S1" OU "S2"- 380 X 190 MM (SAÍDA - DIREITA OU ESQUERDA)</t>
  </si>
  <si>
    <t>6.4.4</t>
  </si>
  <si>
    <t>PLACA EM PVC S3, S8, S9, DIM. (19X38CM) "SAÍDA DE EMERGÊNCIA"</t>
  </si>
  <si>
    <t>6.4.5</t>
  </si>
  <si>
    <t>PLACA FOTOLUMINESCENTE "S12" - 380 X 190 MM "SAÍDA DE EMERGÊNCIA"</t>
  </si>
  <si>
    <t>6.4.6</t>
  </si>
  <si>
    <t>PLACA EM PVC E1 DIM. (30X30CM) "ALARME SONORO"</t>
  </si>
  <si>
    <t>6.4.7</t>
  </si>
  <si>
    <t>PLACA EM PVC E2, E3 DIM. (20X10) "ALARME DE INCÊNDIO"</t>
  </si>
  <si>
    <t>6.4.8</t>
  </si>
  <si>
    <t>PLACA FOTOLUMINESCENTE "M2" OU "M3"- 380 X 190 MM (BARRA ANTIPÂNICO)</t>
  </si>
  <si>
    <t>6.4.9</t>
  </si>
  <si>
    <t>PLACA EM PVC E2, E3 DIM. (20X10) "BOMBA DE INCÊNDIO"</t>
  </si>
  <si>
    <t>6.4.10</t>
  </si>
  <si>
    <t>PLACA FOTOLUMINESCENTE "S1" OU "S2"- 380 X 190 MM (DUPLA-FACE)</t>
  </si>
  <si>
    <t>7</t>
  </si>
  <si>
    <t>INSTALAÇÕES HIDRÁULICAS - SANITÁRIOS / DML</t>
  </si>
  <si>
    <t>7.1</t>
  </si>
  <si>
    <t>AF - Reservatórios, extravasores, ventilações, barriletes e acessórios</t>
  </si>
  <si>
    <t>7.1.1</t>
  </si>
  <si>
    <t>LUVA, PVC, SOLDÁVEL, DN 25MM, INSTALADO EM RAMAL DE DISTRIBUIÇÃO DE ÁGUA - FORNECIMENTO E INSTALAÇÃO. AF_12/2014</t>
  </si>
  <si>
    <t>7.1.2</t>
  </si>
  <si>
    <t>JOELHO 90 GRAUS, PVC, SOLDÁVEL, DN 25MM, X 3/4 INSTALADO EM RAMAL DE DISTRIBUIÇÃO DE ÁGUA - FORNECIMENTO E INSTALAÇÃO. AF_12/2014</t>
  </si>
  <si>
    <t>7.1.3</t>
  </si>
  <si>
    <t>TUBO, PVC, SOLDÁVEL, DN  25 MM, INSTALADO EM RESERVAÇÃO DE ÁGUA DE EDIFICAÇÃO QUE POSSUA RESERVATÓRIO DE FIBRA/FIBROCIMENTO   FORNECIMENTO E INSTALAÇÃO. AF_06/2016</t>
  </si>
  <si>
    <t>7.1.4</t>
  </si>
  <si>
    <t>TORNEIRA DE BÓIA REAL, ROSCÁVEL, 3/4", FORNECIDA E INSTALADA EM RESERVAÇÃO DE ÁGUA. AF_06/2016</t>
  </si>
  <si>
    <t>7.1.5</t>
  </si>
  <si>
    <t>CAIXA DÁGUA DE POLIETILENO COM TAMPA 1000 L</t>
  </si>
  <si>
    <t>7.1.6</t>
  </si>
  <si>
    <t>7.1.7</t>
  </si>
  <si>
    <t>ADAPTADOR CURTO COM BOLSA E ROSCA PARA REGISTRO, PVC, SOLDÁVEL, DN 75 MM X 2 1/2 , INSTALADO EM RESERVAÇÃO DE ÁGUA DE EDIFICAÇÃO QUE POSSUA RESERVATÓRIO DE FIBRA/FIBROCIMENTO   FORNECIMENTO E INSTALAÇÃO. AF_06/2016</t>
  </si>
  <si>
    <t>7.1.8</t>
  </si>
  <si>
    <t>7.1.9</t>
  </si>
  <si>
    <t>TUBO, PVC, SOLDÁVEL, DN 75 MM, INSTALADO EM RESERVAÇÃO DE ÁGUA DE EDIFICAÇÃO QUE POSSUA RESERVATÓRIO DE FIBRA/FIBROCIMENTO   FORNECIMENTO E INSTALAÇÃO. AF_06/2016</t>
  </si>
  <si>
    <t>7.1.10</t>
  </si>
  <si>
    <t>CRUZETA PVC SOLDÁVEL DE REDUCAO, DN 75 X 60 MM, INSTALADA EM RESERVAÇÃO DE ÁGUA DE EDIFICAÇÃO QUE POSSUA RESERVATÓRIO DE FIBRA/FIBROCIMENTO FORNECIMENTO E INSTALAÇÃO.</t>
  </si>
  <si>
    <t>ASTU - ASSENTAMENTO DE TUBOS E PECAS</t>
  </si>
  <si>
    <t>7.1.11</t>
  </si>
  <si>
    <t>TÊ, PVC, SOLDÁVEL, DN 75 MM INSTALADO EM RESERVAÇÃO DE ÁGUA DE EDIFICAÇÃO QUE POSSUA RESERVATÓRIO DE FIBRA/FIBROCIMENTO   FORNECIMENTO E INSTALAÇÃO. AF_06/2016</t>
  </si>
  <si>
    <t>7.1.12</t>
  </si>
  <si>
    <t>LUVA DE REDUÇÃO, PVC, SOLDÁVEL, DN 60MM X 50MM, INSTALADO EM PRUMADA DE ÁGUA - FORNECIMENTO E INSTALAÇÃO. AF_12/2014</t>
  </si>
  <si>
    <t>7.1.13</t>
  </si>
  <si>
    <t>ADAPTADOR CURTO COM BOLSA E ROSCA PARA REGISTRO, PVC, SOLDÁVEL, DN 60 MM X 2 , INSTALADO EM RESERVAÇÃO DE ÁGUA DE EDIFICAÇÃO QUE POSSUA RESERVATÓRIO DE FIBRA/FIBROCIMENTO   FORNECIMENTO E INSTALAÇÃO. AF_06/2016</t>
  </si>
  <si>
    <t>7.1.14</t>
  </si>
  <si>
    <t>REGISTRO DE GAVETA BRUTO, LATÃO, ROSCÁVEL, 2, INSTALADO EM RESERVAÇÃO DE ÁGUA DE EDIFICAÇÃO QUE POSSUA RESERVATÓRIO DE FIBRA/FIBROCIMENTO  FORNECIMENTO E INSTALAÇÃO. AF_06/2016</t>
  </si>
  <si>
    <t>7.1.15</t>
  </si>
  <si>
    <t>CURVA 90 GRAUS, PVC, SOLDÁVEL, DN 60 MM, INSTALADO EM RESERVAÇÃO DE ÁGUA DE EDIFICAÇÃO QUE POSSUA RESERVATÓRIO DE FIBRA/FIBROCIMENTO   FORNECIMENTO E INSTALAÇÃO. AF_06/2016</t>
  </si>
  <si>
    <t>7.1.16</t>
  </si>
  <si>
    <t>TUBO, PVC, SOLDÁVEL, DN 60 MM, INSTALADO EM RESERVAÇÃO DE ÁGUA DE EDIFICAÇÃO QUE POSSUA RESERVATÓRIO DE FIBRA/FIBROCIMENTO   FORNECIMENTO E INSTALAÇÃO. AF_06/2016</t>
  </si>
  <si>
    <t>7.1.17</t>
  </si>
  <si>
    <t>CURVA 90 GRAUS, PVC, SOLDÁVEL, DN 75 MM, INSTALADO EM RESERVAÇÃO DE ÁGUA DE EDIFICAÇÃO QUE POSSUA RESERVATÓRIO DE FIBRA/FIBROCIMENTO   FORNECIMENTO E INSTALAÇÃO. AF_06/2016</t>
  </si>
  <si>
    <t>7.1.18</t>
  </si>
  <si>
    <t>ADAPTADOR COM FLANGE E ANEL DE VEDAÇÃO, PVC, SOLDÁVEL, DN 50 MM X 1 1/2 , INSTALADO EM RESERVAÇÃO DE ÁGUA DE EDIFICAÇÃO QUE POSSUA RESERVATÓRIO DE FIBRA/FIBROCIMENTO   FORNECIMENTO E INSTALAÇÃO. AF_06/2016</t>
  </si>
  <si>
    <t>7.1.19</t>
  </si>
  <si>
    <t>ADAPTADOR CURTO COM BOLSA E ROSCA PARA REGISTRO, PVC, SOLDÁVEL, DN 50 MM X 1 1/2 , INSTALADO EM RESERVAÇÃO DE ÁGUA DE EDIFICAÇÃO QUE POSSUA RESERVATÓRIO DE FIBRA/FIBROCIMENTO   FORNECIMENTO E INSTALAÇÃO. AF_06/2016</t>
  </si>
  <si>
    <t>7.1.20</t>
  </si>
  <si>
    <t>LUVA DE REDUÇÃO, PVC, SOLDÁVEL, DN 50MM X 25MM, INSTALADO EM PRUMADA DE ÁGUA   FORNECIMENTO E INSTALAÇÃO. AF_12/2014</t>
  </si>
  <si>
    <t>7.1.21</t>
  </si>
  <si>
    <t>CURVA 90 GRAUS, PVC, SOLDÁVEL, DN  25 MM, INSTALADO EM RESERVAÇÃO DE ÁGUA DE EDIFICAÇÃO QUE POSSUA RESERVATÓRIO DE FIBRA/FIBROCIMENTO   FORNECIMENTO E INSTALAÇÃO. AF_06/2016</t>
  </si>
  <si>
    <t>7.1.22</t>
  </si>
  <si>
    <t>LUVA PVC, SOLDÁVEL, DN 32 MM, INSTALADA EM RESERVAÇÃO DE ÁGUA DE EDIFICAÇÃO QUE POSSUA RESERVATÓRIO DE FIBRA/FIBROCIMENTO   FORNECIMENTO E INSTALAÇÃO. AF_06/2016</t>
  </si>
  <si>
    <t>7.1.23</t>
  </si>
  <si>
    <t>JOELHO 90 GRAUS, PVC, SOLDÁVEL, DN 32 MM INSTALADO EM RESERVAÇÃO DE ÁGUA DE EDIFICAÇÃO QUE POSSUA RESERVATÓRIO DE FIBRA/FIBROCIMENTO   FORNECIMENTO E INSTALAÇÃO. AF_06/2016</t>
  </si>
  <si>
    <t>7.1.24</t>
  </si>
  <si>
    <t>TUBO, PVC, SOLDÁVEL, DN 32 MM, INSTALADO EM RESERVAÇÃO DE ÁGUA DE EDIFICAÇÃO QUE POSSUA RESERVATÓRIO DE FIBRA/FIBROCIMENTO   FORNECIMENTO E INSTALAÇÃO. AF_06/2016</t>
  </si>
  <si>
    <t>7.1.25</t>
  </si>
  <si>
    <t>ADAPTADOR COM FLANGE E ANEL DE VEDAÇÃO, PVC, SOLDÁVEL, DN 32 MM X 1 , INSTALADO EM RESERVAÇÃO DE ÁGUA DE EDIFICAÇÃO QUE POSSUA RESERVATÓRIO DE FIBRA/FIBROCIMENTO   FORNECIMENTO E INSTALAÇÃO. AF_06/2016</t>
  </si>
  <si>
    <t>7.1.26</t>
  </si>
  <si>
    <t>TUBO, PVC, SOLDÁVEL, DN 50 MM, INSTALADO EM RESERVAÇÃO DE ÁGUA DE EDIFICAÇÃO QUE POSSUA RESERVATÓRIO DE FIBRA/FIBROCIMENTO   FORNECIMENTO E INSTALAÇÃO. AF_06/2016</t>
  </si>
  <si>
    <t>7.1.27</t>
  </si>
  <si>
    <t>REGISTRO DE GAVETA BRUTO, LATÃO, ROSCÁVEL, 1, INSTALADO EM RESERVAÇÃO DE ÁGUA DE EDIFICAÇÃO QUE POSSUA RESERVATÓRIO DE FIBRA/FIBROCIMENTO  FORNECIMENTO E INSTALAÇÃO. AF_06/2016</t>
  </si>
  <si>
    <t>7.1.28</t>
  </si>
  <si>
    <t>BUCHA DE REDUÇÃO, PVC, SOLDÁVEL, DN 75MM X 60MM, INSTALADO EM TRECHO PARA ÁGUA FRIA - FORNECIMENTO E INSTALAÇÃO.</t>
  </si>
  <si>
    <t>7.1.29</t>
  </si>
  <si>
    <t>LUVA, PVC, SOLDÁVEL, DN 60 MM, INSTALADO EM RESERVAÇÃO DE ÁGUA DE EDIFICAÇÃO QUE POSSUA RESERVATÓRIO DE FIBRA/FIBROCIMENTO   FORNECIMENTO E INSTALAÇÃO. AF_06/2016</t>
  </si>
  <si>
    <t>7.1.30</t>
  </si>
  <si>
    <t>LUVA, PVC, SOLDÁVEL, DN 75 MM, INSTALADO EM RESERVAÇÃO DE ÁGUA DE EDIFICAÇÃO QUE POSSUA RESERVATÓRIO DE FIBRA/FIBROCIMENTO   FORNECIMENTO E INSTALAÇÃO. AF_06/2016</t>
  </si>
  <si>
    <t>7.1.31</t>
  </si>
  <si>
    <t>LUVA DE REDUÇÃO, PVC, SOLDÁVEL, DN 32MM X 25MM, INSTALADO EM RAMAL DE DISTRIBUIÇÃO DE ÁGUA - FORNECIMENTO E INSTALAÇÃO. AF_12/2014</t>
  </si>
  <si>
    <t>7.2</t>
  </si>
  <si>
    <t>AF - Sanitários / DML a serem construídos - Térreo</t>
  </si>
  <si>
    <t>7.2.1</t>
  </si>
  <si>
    <t>TANQUE DE LOUÇA BRANCA COM COLUNA, 30L OU EQUIVALENTE, INCLUSO SIFÃO FLEXÍVEL EM PVC, VÁLVULA METÁLICA E TORNEIRA DE METAL CROMADO PADRÃO MÉDIO - FORNECIMENTO E INSTALAÇÃO. AF_12/2013</t>
  </si>
  <si>
    <t>7.2.2</t>
  </si>
  <si>
    <t>REGISTRO DE GAVETA BRUTO, LATÃO, ROSCÁVEL, 3/4", COM ACABAMENTO E CANOPLA CROMADOS. FORNECIDO E INSTALADO EM RAMAL DE ÁGUA. AF_12/2014</t>
  </si>
  <si>
    <t>7.2.3</t>
  </si>
  <si>
    <t>BANCADA DE GRANITO CINZA POLIDO PARA LAVATÓRIO 1,50 X 0,60 M - FORNECIMENTO E INSTALAÇÃO. AF_12/2013</t>
  </si>
  <si>
    <t>7.2.4</t>
  </si>
  <si>
    <t>RODABANCADA EM GRANITO CINZA ANDORINHA H = 10 CM, E = 2 CM</t>
  </si>
  <si>
    <t>7.2.5</t>
  </si>
  <si>
    <t>TESTEIRA EM GRANITO CINZA ANDORINHA</t>
  </si>
  <si>
    <t>7.2.6</t>
  </si>
  <si>
    <t>CUBA DE EMBUTIR OVAL EM LOUÇA BRANCA, 35 X 50CM OU EQUIVALENTE, INCLUSO VÁLVULA EM METAL CROMADO E SIFÃO FLEXÍVEL EM PVC - FORNECIMENTO E INSTALAÇÃO. AF_12/2013</t>
  </si>
  <si>
    <t>7.2.7</t>
  </si>
  <si>
    <t>TÊ COM BUCHA DE LATÃO NA BOLSA CENTRAL, PVC, SOLDÁVEL, DN 25MM X 1/2, INSTALADO EM PRUMADA DE ÁGUA - FORNECIMENTO E INSTALAÇÃO. AF_12/2014</t>
  </si>
  <si>
    <t>7.2.8</t>
  </si>
  <si>
    <t>TORNEIRA PARA LAVATÓRIO PRESMATIC ANTIVANDALISMO DE FECHAMENTO AUTOMÁTICO, INCLUSO ENGATE METÁLICO, COMPLETA - FORNECIMENTO E INSTALAÇÃO</t>
  </si>
  <si>
    <t>7.2.9</t>
  </si>
  <si>
    <t>Torneira curta com porta cadeado e cadeado, para uso geral, em latão fundido cromado, DN= 3/4", completa, fornecimento e instalação</t>
  </si>
  <si>
    <t>Acessórios e metais</t>
  </si>
  <si>
    <t>7.2.10</t>
  </si>
  <si>
    <t>ENGATE FLEXÍVEL EM INOX, 1/2 X 40CM - FORNECIMENTO E INSTALAÇÃO. AF_12/2013</t>
  </si>
  <si>
    <t>7.2.11</t>
  </si>
  <si>
    <t>LAVATÓRIO DE LOUÇA INDIVIDUAL PARA PORTADORES DE DEFICIÊNCIA FÍSICA, COMPLETO, INCLUSO TORNEIRA DE FECHAMENTO AUTOMÁTICO, VÁLVULA, ENGATE E SIFÃO CROMADO, PARAFUSOS - FORNECIMENTO E INSTALAÇÃO</t>
  </si>
  <si>
    <t>7.2.12</t>
  </si>
  <si>
    <t>VASO SANITARIO SIFONADO CONVENCIONAL COM LOUÇA BRANCA, INCLUSO CONJUNTO DE LIGAÇÃO PARA BACIA SANITÁRIA AJUSTÁVEL - FORNECIMENTO E INSTALAÇÃO. AF_10/2016</t>
  </si>
  <si>
    <t>7.2.13</t>
  </si>
  <si>
    <t>VASO SANITARIO SIFONADO CONVENCIONAL PARA PCD SEM FURO FRONTAL COM LOUÇA BRANCA SEM ASSENTO, INCLUSO CONJUNTO DE LIGAÇÃO PARA BACIA SANITÁRIA AJUSTÁVEL - FORNECIMENTO E INSTALAÇÃO. AF_10/2016</t>
  </si>
  <si>
    <t>7.2.14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</si>
  <si>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</si>
  <si>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>7.2.15</t>
  </si>
  <si>
    <t>VALVULA DESCARGA 1.1/2" COM REGISTRO, ACABAMENTO EM METAL CROMADO - FORNECIMENTO E INSTALACAO</t>
  </si>
  <si>
    <t>7.2.16</t>
  </si>
  <si>
    <t>Instalação de bebedouro industrial 50 L</t>
  </si>
  <si>
    <t>7.2.17</t>
  </si>
  <si>
    <t>ADAPTADOR CURTO COM BOLSA E ROSCA PARA REGISTRO, PVC, SOLDÁVEL, DN 25MM X 3/4, INSTALADO EM PRUMADA DE ÁGUA - FORNECIMENTO E INSTALAÇÃO. AF_12/2014</t>
  </si>
  <si>
    <t>7.2.18</t>
  </si>
  <si>
    <t>ADAPTADOR CURTO COM BOLSA E ROSCA PARA REGISTRO, PVC, SOLDÁVEL, DN 50MM X 1.1/2, INSTALADO EM PRUMADA DE ÁGUA - FORNECIMENTO E INSTALAÇÃO. AF_12/2014</t>
  </si>
  <si>
    <t>7.2.19</t>
  </si>
  <si>
    <t>ADAPTADOR CURTO COM BOLSA E ROSCA PARA REGISTRO, PVC, SOLDÁVEL, DN 50MM X 1.1/4, INSTALADO EM PRUMADA DE ÁGUA - FORNECIMENTO E INSTALAÇÃO. AF_12/2014</t>
  </si>
  <si>
    <t>7.2.20</t>
  </si>
  <si>
    <t>TE, PVC, SOLDÁVEL, DN 60MM, INSTALADO EM PRUMADA DE ÁGUA - FORNECIMENTO E INSTALAÇÃO. AF_12/2014</t>
  </si>
  <si>
    <t>7.2.21</t>
  </si>
  <si>
    <t>REDUCAO DE PVC SOLDAVEL AGUA FRIA 60X25MM - FORNECIMENTO E
INSTALACAO</t>
  </si>
  <si>
    <t>7.2.22</t>
  </si>
  <si>
    <t>JOELHO 90 GRAUS, PVC, SOLDÁVEL, DN 60MM, INSTALADO EM PRUMADA DE ÁGUA - FORNECIMENTO E INSTALAÇÃO. AF_12/2014</t>
  </si>
  <si>
    <t>7.2.23</t>
  </si>
  <si>
    <t>7.2.24</t>
  </si>
  <si>
    <t>7.2.25</t>
  </si>
  <si>
    <t>TUBO, PVC, SOLDÁVEL, DN 25MM, INSTALADO EM RAMAL DE DISTRIBUIÇÃO DE ÁGUA - FORNECIMENTO E INSTALAÇÃO. AF_12/2014</t>
  </si>
  <si>
    <t>7.2.26</t>
  </si>
  <si>
    <t>TUBO, PVC, SOLDÁVEL, DN 50MM, INSTALADO EM PRUMADA DE ÁGUA - FORNECIMENTO E INSTALAÇÃO. AF_12/2014</t>
  </si>
  <si>
    <t>7.2.27</t>
  </si>
  <si>
    <t>TUBO, PVC, SOLDÁVEL, DN 60MM, INSTALADO EM PRUMADA DE ÁGUA - FORNECIMENTO E INSTALAÇÃO. AF_12/2014</t>
  </si>
  <si>
    <t>7.2.28</t>
  </si>
  <si>
    <t>JOELHO 90 GRAUS COM BUCHA DE LATÃO, PVC, SOLDÁVEL, DN 25MM, X 3/4 INSTALADO EM RAMAL OU SUB-RAMAL DE ÁGUA - FORNECIMENTO E INSTALAÇÃO. AF_12/2014</t>
  </si>
  <si>
    <t>7.2.29</t>
  </si>
  <si>
    <t>JOELHO 90 GRAUS COM BUCHA DE LATÃO, PVC, SOLDÁVEL, DN 25MM, X 1/2 INSTALADO EM RAMAL OU SUB-RAMAL DE ÁGUA - FORNECIMENTO E INSTALAÇÃO. AF_12/2014</t>
  </si>
  <si>
    <t>7.3</t>
  </si>
  <si>
    <t>AF - Sanitários existentes "acréscimos de bacias sanitárias e lavatórios PNE"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</si>
  <si>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</si>
  <si>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</si>
  <si>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</si>
  <si>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</si>
  <si>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</si>
  <si>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</si>
  <si>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</si>
  <si>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</si>
  <si>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</si>
  <si>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BEBEDOURO INDUSTRIAL 50L</t>
  </si>
  <si>
    <t>BEBEDOURO E FILTRO</t>
  </si>
  <si>
    <t>7.3.10</t>
  </si>
  <si>
    <t>FILTRO AP-200 CURTO AQUALAR OU SIMILAR</t>
  </si>
  <si>
    <t>7.3.11</t>
  </si>
  <si>
    <t>7.3.12</t>
  </si>
  <si>
    <t>7.3.13</t>
  </si>
  <si>
    <t>7.3.14</t>
  </si>
  <si>
    <t>7.3.15</t>
  </si>
  <si>
    <t>7.3.16</t>
  </si>
  <si>
    <t>LUVA, PVC, SOLDÁVEL, DN 60MM, INSTALADO EM PRUMADA DE ÁGUA - FORNECIMENTO E INSTALAÇÃO. AF_12/2014</t>
  </si>
  <si>
    <t>7.3.17</t>
  </si>
  <si>
    <t>LUVA, PVC, SOLDÁVEL, DN 50MM, INSTALADO EM PRUMADA DE ÁGUA - FORNECIMENTO E INSTALAÇÃO. AF_12/2014</t>
  </si>
  <si>
    <t>7.3.18</t>
  </si>
  <si>
    <t>LUVA DE CORRER, PVC, SOLDÁVEL, DN 50MM, INSTALADO EM PRUMADA DE ÁGUA - FORNECIMENTO E INSTALAÇÃO. AF_12/2014</t>
  </si>
  <si>
    <t>7.3.19</t>
  </si>
  <si>
    <t>LUVA DE CORRER, PVC, SOLDÁVEL, DN 60MM, INSTALADO EM PRUMADA DE ÁGUA   FORNECIMENTO E INSTALAÇÃO. AF_12/2014</t>
  </si>
  <si>
    <t>7.4</t>
  </si>
  <si>
    <t>AF - Sala de reparos - Térreo</t>
  </si>
  <si>
    <t>7.4.1</t>
  </si>
  <si>
    <t>BANCADA DE GRANITO CINZA POLIDO 150 X 60 CM, COM CUBA DE EMBUTIR DE AÇO INOXIDÁVEL MÉDIA, VÁLVULA AMERICANA EM METAL CROMADO, SIFÃO FLEXÍVEL EM PVC, ENGATE FLEXÍVEL 30 CM, TORNEIRA CROMADA LONGA DE PAREDE, 1/2 OU 3/4, PARA PIA DE COZINHA - COMPLETA - FORNECIMENTO E INSTALAÇÃO</t>
  </si>
  <si>
    <t>7.4.2</t>
  </si>
  <si>
    <t>BANCADA EM GRANITO CINZA ANDORINHA E = 3 CM, APOIADAEM CONSOLE DE METALON 20 X 30 MM</t>
  </si>
  <si>
    <t>7.4.3</t>
  </si>
  <si>
    <t>RODABANCADA EM GRANITO CINZA ANDORINHA H = 10 CM, E =
2 CM</t>
  </si>
  <si>
    <t>7.4.4</t>
  </si>
  <si>
    <t>7.4.5</t>
  </si>
  <si>
    <t>7.4.6</t>
  </si>
  <si>
    <t>7.4.7</t>
  </si>
  <si>
    <t>7.4.8</t>
  </si>
  <si>
    <t>JOELHO 90 GRAUS, PVC, SOLDÁVEL, DN 25MM, INSTALADO EM RAMAL DE DISTRIBUIÇÃO DE ÁGUA - FORNECIMENTO E INSTALAÇÃO. AF_12/2014</t>
  </si>
  <si>
    <t>7.4.9</t>
  </si>
  <si>
    <t>7.4.10</t>
  </si>
  <si>
    <t>7.5</t>
  </si>
  <si>
    <t>ES - Sanitários / DML a serem construídos - Térreo</t>
  </si>
  <si>
    <t>7.5.1</t>
  </si>
  <si>
    <t>CAIXA SIFONADA, PVC, DN 150 X 185 X 75 MM, JUNTA ELÁSTICA, FORNECIDA E INSTALADA EM RAMAL DE DESCARGA OU EM RAMAL DE ESGOTO SANITÁRIO. AF_12/2014</t>
  </si>
  <si>
    <t>7.5.2</t>
  </si>
  <si>
    <t>GRELHA/PORTA GRELHA AÇO INOX, FECHO GIRATÓRIO 150 X150 MM</t>
  </si>
  <si>
    <t>7.5.3</t>
  </si>
  <si>
    <t>CAIXA SIFONADA EM PVC COM TAMPA CEGA 150 X 150 X 50 MM</t>
  </si>
  <si>
    <t>PÇ</t>
  </si>
  <si>
    <t>7.5.4</t>
  </si>
  <si>
    <t>CAP PVC ESGOTO 100MM (TAMPÃO) - FORNECIMENTO E INSTALAÇÃO</t>
  </si>
  <si>
    <t>7.5.5</t>
  </si>
  <si>
    <t>CURVA PVC LONGA 45º ESGOTO 50MM - FORNECIMENTO E INSTALACAO</t>
  </si>
  <si>
    <t>7.5.6</t>
  </si>
  <si>
    <t>CURVA 45 GRAUS DIAMETRO 40 MM</t>
  </si>
  <si>
    <t>INSTALAÇÕES HIDRO-SANITÁRIAS</t>
  </si>
  <si>
    <t>Un</t>
  </si>
  <si>
    <t>7.5.7</t>
  </si>
  <si>
    <t>TE, PVC, SERIE NORMAL, ESGOTO PREDIAL, DN 50 X 50 MM, JUNTA ELÁSTICA, FORNECIDO E INSTALADO EM RAMAL DE DESCARGA OU RAMAL DE ESGOTO SANITÁRIO. AF_12/2014</t>
  </si>
  <si>
    <t>7.5.8</t>
  </si>
  <si>
    <t>CURVA CURTA 90 GRAUS, PVC, SERIE NORMAL, ESGOTO PREDIAL, DN 100 MM, JUNTA ELÁSTICA, FORNECIDO E INSTALADO EM RAMAL DE DESCARGA OU RAMAL DE ESGOTO SANITÁRIO. AF_12/2014</t>
  </si>
  <si>
    <t>7.5.9</t>
  </si>
  <si>
    <t>JOELHO 90 GRAUS, PVC, SERIE NORMAL, ESGOTO PREDIAL, DN 50 MM, JUNTA ELÁSTICA, FORNECIDO E INSTALADO EM RAMAL DE DESCARGA OU RAMAL DE ESGOTO SANITÁRIO. AF_12/2014</t>
  </si>
  <si>
    <t>7.5.10</t>
  </si>
  <si>
    <t>JOELHO 90 GRAUS, PVC, SERIE NORMAL, ESGOTO PREDIAL, DN 40 MM, JUNTA SOLDÁVEL, FORNECIDO E INSTALADO EM RAMAL DE DESCARGA OU RAMAL DE ESGOTO SANITÁRIO. AF_12/2014</t>
  </si>
  <si>
    <t>7.5.11</t>
  </si>
  <si>
    <t>JUNCAO SIMPLES, PVC, DN 100 X 50 MM, SERIE NORMAL PARA ESGOTO PREDIAL</t>
  </si>
  <si>
    <t>7.5.12</t>
  </si>
  <si>
    <t>JUNÇÃO SIMPLES, PVC, SERIE NORMAL, ESGOTO PREDIAL, DN 100 X 100 MM, JUNTA ELÁSTICA, FORNECIDO E INSTALADO EM RAMAL DE DESCARGA OU RAMAL DE ESGOTO SANITÁRIO. AF_12/2014</t>
  </si>
  <si>
    <t>7.5.13</t>
  </si>
  <si>
    <t>JUNCAO PVC ESGOTO 75X50MM - FORNECIMENTO E INSTALACAO</t>
  </si>
  <si>
    <t>7.5.14</t>
  </si>
  <si>
    <t>LUVA SIMPLES, PVC, SERIE NORMAL, ESGOTO PREDIAL, DN 100 MM, JUNTA ELÁSTICA, FORNECIDO E INSTALADO EM RAMAL DE DESCARGA OU RAMAL DE ESGOTO SANITÁRIO. AF_12/2014</t>
  </si>
  <si>
    <t>7.5.15</t>
  </si>
  <si>
    <t>TUBO PVC, SERIE NORMAL, ESGOTO PREDIAL, DN 40 MM, FORNECIDO E INSTALADO EM RAMAL DE DESCARGA OU RAMAL DE ESGOTO SANITÁRIO. AF_12/2014</t>
  </si>
  <si>
    <t>7.5.16</t>
  </si>
  <si>
    <t>TUBO PVC, SERIE NORMAL, ESGOTO PREDIAL, DN 100 MM, FORNECIDO E INSTALADO EM RAMAL DE DESCARGA OU RAMAL DE ESGOTO SANITÁRIO. AF_12/2014</t>
  </si>
  <si>
    <t>7.5.17</t>
  </si>
  <si>
    <t>TUBO PVC, SERIE NORMAL, ESGOTO PREDIAL, DN 100 MM, FORNECIDO E INSTALADO EM PRUMADA DE ESGOTO SANITÁRIO OU VENTILAÇÃO. AF_12/2014</t>
  </si>
  <si>
    <t>7.5.18</t>
  </si>
  <si>
    <t>TUBO PVC, SERIE NORMAL, ESGOTO PREDIAL, DN 50 MM, FORNECIDO E INSTALADO EM RAMAL DE DESCARGA OU RAMAL DE ESGOTO SANITÁRIO. AF_12/2014</t>
  </si>
  <si>
    <t>7.6</t>
  </si>
  <si>
    <t>ES - Sanitários existentes "acréscimos de bacias sanitárias e lavatórios PNE"</t>
  </si>
  <si>
    <t>7.6.1</t>
  </si>
  <si>
    <t>7.6.2</t>
  </si>
  <si>
    <t>GRELHA/PORTA GRELHA AÇO INOX, FECHO GIRATÓRIO 150 X
150 MM</t>
  </si>
  <si>
    <t>7.6.3</t>
  </si>
  <si>
    <t>7.6.4</t>
  </si>
  <si>
    <t>JOELHO 45 GRAUS, PVC, SERIE NORMAL, ESGOTO PREDIAL, DN 40 MM, JUNTA SOLDÁVEL, FORNECIDO E INSTALADO EM RAMAL DE DESCARGA OU RAMAL DE ESGOTO SANITÁRIO. AF_12/2014</t>
  </si>
  <si>
    <t>7.6.5</t>
  </si>
  <si>
    <t>7.6.6</t>
  </si>
  <si>
    <t>JOELHO 90 GRAUS, PVC, SERIE NORMAL, ESGOTO PREDIAL, DN 100 MM, JUNTA ELÁSTICA, FORNECIDO E INSTALADO EM RAMAL DE DESCARGA OU RAMAL DE ESGOTO SANITÁRIO. AF_12/2014</t>
  </si>
  <si>
    <t>7.6.7</t>
  </si>
  <si>
    <t>JOELHO 90 GRAUS, PVC, SERIE NORMAL, ESGOTO PREDIAL, DN 50 MM, JUNTA ELÁSTICA, FORNECIDO E INSTALADO EM PRUMADA DE ESGOTO SANITÁRIO OU VENTILAÇÃO. AF_12/2014</t>
  </si>
  <si>
    <t>7.6.8</t>
  </si>
  <si>
    <t>7.6.9</t>
  </si>
  <si>
    <t>7.6.10</t>
  </si>
  <si>
    <t>7.6.11</t>
  </si>
  <si>
    <t>LUVA DE CORRER, PVC, SERIE NORMAL, ESGOTO PREDIAL, DN 100 MM, JUNTA ELÁSTICA, FORNECIDO E INSTALADO EM RAMAL DE DESCARGA OU RAMAL DE ESGOTO SANITÁRIO. AF_12/2014</t>
  </si>
  <si>
    <t>7.6.12</t>
  </si>
  <si>
    <t>7.6.13</t>
  </si>
  <si>
    <t>7.6.14</t>
  </si>
  <si>
    <t>7.7</t>
  </si>
  <si>
    <t>ES - Sala de reparos - Térreo</t>
  </si>
  <si>
    <t>7.7.1</t>
  </si>
  <si>
    <t>7.7.2</t>
  </si>
  <si>
    <t>7.7.3</t>
  </si>
  <si>
    <t>7.7.4</t>
  </si>
  <si>
    <t>LUVA SIMPLES, PVC, SERIE NORMAL, ESGOTO PREDIAL, DN 50 MM, JUNTA ELÁSTICA, FORNECIDO E INSTALADO EM RAMAL DE DESCARGA OU RAMAL DE ESGOTO SANITÁRIO. AF_12/2014</t>
  </si>
  <si>
    <t>7.7.5</t>
  </si>
  <si>
    <t>7.8</t>
  </si>
  <si>
    <t>ES - Sanitários / DML / Copa a serem construídos e Ligação externa - Subsolo</t>
  </si>
  <si>
    <t>7.8.1</t>
  </si>
  <si>
    <t>7.8.2</t>
  </si>
  <si>
    <t>7.8.3</t>
  </si>
  <si>
    <t>7.8.4</t>
  </si>
  <si>
    <t>7.8.5</t>
  </si>
  <si>
    <t>7.8.6</t>
  </si>
  <si>
    <t>7.8.7</t>
  </si>
  <si>
    <t>7.8.8</t>
  </si>
  <si>
    <t>7.8.9</t>
  </si>
  <si>
    <t>7.8.10</t>
  </si>
  <si>
    <t>7.8.11</t>
  </si>
  <si>
    <t>7.8.12</t>
  </si>
  <si>
    <t>7.8.13</t>
  </si>
  <si>
    <t>7.8.14</t>
  </si>
  <si>
    <t>7.8.15</t>
  </si>
  <si>
    <t>7.8.16</t>
  </si>
  <si>
    <t>7.8.17</t>
  </si>
  <si>
    <t>Caixa de gordura em PVC com tampa reforçada - capacidade 19 litros</t>
  </si>
  <si>
    <t>Caixa de gordura</t>
  </si>
  <si>
    <t>7.8.18</t>
  </si>
  <si>
    <t>TUBO PVC, SERIE NORMAL, ESGOTO PREDIAL, DN 75 MM, FORNECIDO E INSTALADO EM RAMAL DE DESCARGA OU RAMAL DE ESGOTO SANITÁRIO. AF_12/2014</t>
  </si>
  <si>
    <t>7.8.19</t>
  </si>
  <si>
    <t>LUVA SIMPLES, PVC, SERIE NORMAL, ESGOTO PREDIAL, DN 75 MM, JUNTA ELÁSTICA, FORNECIDO E INSTALADO EM RAMAL DE DESCARGA OU RAMAL DE ESGOTO SANITÁRIO. AF_12/2014</t>
  </si>
  <si>
    <t>7.8.20</t>
  </si>
  <si>
    <t>JOELHO 90 GRAUS, PVC, SERIE NORMAL, ESGOTO PREDIAL, DN 75 MM, JUNTA ELÁSTICA, FORNECIDO E INSTALADO EM RAMAL DE DESCARGA OU RAMAL DE ESGOTO SANITÁRIO. AF_12/2014</t>
  </si>
  <si>
    <t>7.8.21</t>
  </si>
  <si>
    <t>JOELHO 45 GRAUS, PVC, SERIE NORMAL, ESGOTO PREDIAL, DN 75 MM, JUNTA ELÁSTICA, FORNECIDO E INSTALADO EM RAMAL DE DESCARGA OU RAMAL DE ESGOTO SANITÁRIO. AF_12/2014</t>
  </si>
  <si>
    <t>7.9</t>
  </si>
  <si>
    <t>AF - Sanitários / DML / Copa a serem construídos - Subsolo</t>
  </si>
  <si>
    <t>7.9.1</t>
  </si>
  <si>
    <t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</si>
  <si>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>7.9.2</t>
  </si>
  <si>
    <t>BANCADA EM GRANITO CINZA ANDORINHA E = 3 CM, APOIADA
EM CONSOLE DE METALON 20 X 30 MM</t>
  </si>
  <si>
    <t>7.9.3</t>
  </si>
  <si>
    <t>RODABANCADA EM GRANITO CINZA ANDORINHA H = 10 CM, E =2 CM</t>
  </si>
  <si>
    <t>7.9.4</t>
  </si>
  <si>
    <t>7.9.5</t>
  </si>
  <si>
    <t>7.9.6</t>
  </si>
  <si>
    <t>7.9.7</t>
  </si>
  <si>
    <t>7.9.8</t>
  </si>
  <si>
    <t>7.9.9</t>
  </si>
  <si>
    <t>7.9.10</t>
  </si>
  <si>
    <t>7.9.11</t>
  </si>
  <si>
    <t>7.9.12</t>
  </si>
  <si>
    <t>BANCADA DE GRANITO CINZA POLIDO PARA PIA DE COZINHA 1,50 X 0,60 M - FORNECIMENTO E INSTALAÇÃO. AF_12/2013</t>
  </si>
  <si>
    <t>7.9.13</t>
  </si>
  <si>
    <t>7.9.14</t>
  </si>
  <si>
    <t>7.9.15</t>
  </si>
  <si>
    <t>7.9.16</t>
  </si>
  <si>
    <t>7.9.17</t>
  </si>
  <si>
    <t>7.9.18</t>
  </si>
  <si>
    <t>7.9.19</t>
  </si>
  <si>
    <t>7.9.20</t>
  </si>
  <si>
    <t>7.9.21</t>
  </si>
  <si>
    <t>7.9.22</t>
  </si>
  <si>
    <t>7.9.23</t>
  </si>
  <si>
    <t>7.9.24</t>
  </si>
  <si>
    <t>7.9.25</t>
  </si>
  <si>
    <t>REDUCAO DE PVC SOLDAVEL AGUA FRIA 60X25MM - FORNECIMENTO EINSTALACAO</t>
  </si>
  <si>
    <t>7.9.26</t>
  </si>
  <si>
    <t>7.9.27</t>
  </si>
  <si>
    <t>7.9.28</t>
  </si>
  <si>
    <t>7.9.29</t>
  </si>
  <si>
    <t>7.9.30</t>
  </si>
  <si>
    <t>7.9.31</t>
  </si>
  <si>
    <t>7.9.32</t>
  </si>
  <si>
    <t>7.10</t>
  </si>
  <si>
    <t>AP - Drenagem Pluvial</t>
  </si>
  <si>
    <t>7.10.1</t>
  </si>
  <si>
    <t>FORNECIMENTO E ASSENTAMENTO DE TUBO PVC RÍGIDO, INCLUSIVE CONEXÕES E SUPORTES, D = 150 MM (NBR 5688), COMPLETO</t>
  </si>
  <si>
    <t>7.10.2</t>
  </si>
  <si>
    <t>FORNECIMENTO E ASSENTAMENTO DE TUBO PVC RÍGIDO, INCLUSIVE CONEXÕES, D = 200 MM (NBR 5688), COMPLETO</t>
  </si>
  <si>
    <t>7.10.3</t>
  </si>
  <si>
    <t>FORNECIMENTO E ASSENTAMENTO DE TUBO PVC RÍGIDO, INCLUSIVE CONEXÕES E SUPORTES, D = 250 MM (NBR 5688), COMPLETO</t>
  </si>
  <si>
    <t>7.10.4</t>
  </si>
  <si>
    <t>POCO DE VISITA PARA REDE DE ESG. SANIT., EM ANEIS DE CONCRETO, DIÂMETRO = 60CM, PROF = 100CM, EXCLUINDO TAMPAO FERRO FUNDIDO.</t>
  </si>
  <si>
    <t>DROP - DRENAGEM/OBRAS DE CONTENÇÃO / POÇOS DE VISITA E CAIXAS</t>
  </si>
  <si>
    <t>7.10.5</t>
  </si>
  <si>
    <t>POCO DE VISITA PARA REDE DE ESG. SANIT., EM ANEIS DE CONCRETO, DIÂMETRO = 60CM E 110CM, PROF = 160CM, EXCLUINDO TAMPAO FERRO FUNDIDO.</t>
  </si>
  <si>
    <t>7.10.6</t>
  </si>
  <si>
    <t>LAJE CIRCULAR PARA BOCA DE POÇO, CONCRETO FCK = 15 MPA, E = 8 A 10 CM</t>
  </si>
  <si>
    <t>7.11</t>
  </si>
  <si>
    <t>Acessórios - Sanitários</t>
  </si>
  <si>
    <t>7.11.1</t>
  </si>
  <si>
    <t>SABONETEIRA DE SOBREPOR (FIXADA NA PAREDE), TIPO CONCHA, EM ACO INOXIDAVEL - FORNECIMENTO E INSTALACAO</t>
  </si>
  <si>
    <t>7.11.2</t>
  </si>
  <si>
    <t>PAPELEIRA DE PAREDE EM METAL CROMADO SEM TAMPA, INCLUSO FIXAÇÃO. AF_10/2016</t>
  </si>
  <si>
    <t>7.11.3</t>
  </si>
  <si>
    <t>ESPELHO CRISTAL ESPESSURA 4MM, COM MOLDURA EM ALUMINIO E COMPENSADO 6MM PLASTIFICADO COLADO</t>
  </si>
  <si>
    <t>7.11.4</t>
  </si>
  <si>
    <t>BARRA DE APOIO P.N.E. L = 40 CM (PORTA)</t>
  </si>
  <si>
    <t>7.11.5</t>
  </si>
  <si>
    <t>BARRA DE APOIO EM AÇO INOX PARA P.N.E. L = 90 CM (VASO SANITÁRIO)</t>
  </si>
  <si>
    <t>7.11.6</t>
  </si>
  <si>
    <t>ASSENTO PARA VASO PNE (NBR 9050)</t>
  </si>
  <si>
    <t>7.11.7</t>
  </si>
  <si>
    <t>ASSENTO BRANCO PARA VASO</t>
  </si>
  <si>
    <t>7.11.8</t>
  </si>
  <si>
    <t>Parafuso de fixação para lavatório ou vaso, inclusive colocação</t>
  </si>
  <si>
    <t>TORNEIRAS, REGISTROS, VÁLVULAS E METAIS</t>
  </si>
  <si>
    <t>8</t>
  </si>
  <si>
    <t>AMPLIAÇÃO</t>
  </si>
  <si>
    <t>8.1</t>
  </si>
  <si>
    <t>ARQUITETURA_AMP</t>
  </si>
  <si>
    <t>8.1.1</t>
  </si>
  <si>
    <t>ALVENARIAS / DIVISÓRIAS / FORROS</t>
  </si>
  <si>
    <t>8.1.1.1</t>
  </si>
  <si>
    <t>ALVENARIA DE TIJOLO CERÂMICO FURADO E = 20 CM, A
REVESTIR</t>
  </si>
  <si>
    <t>8.1.1.2</t>
  </si>
  <si>
    <t>8.1.1.3</t>
  </si>
  <si>
    <t>8.1.1.4</t>
  </si>
  <si>
    <t>8.1.1.5</t>
  </si>
  <si>
    <t>8.1.1.6</t>
  </si>
  <si>
    <t>8.1.1.7</t>
  </si>
  <si>
    <t>ALVENARIA DE TIJOLO CERÂMICO FURADO E = 10 CM, A REVESTIR</t>
  </si>
  <si>
    <t>8.1.2</t>
  </si>
  <si>
    <t>PISOS</t>
  </si>
  <si>
    <t>8.1.2.1</t>
  </si>
  <si>
    <t>8.1.2.2</t>
  </si>
  <si>
    <t>8.1.2.3</t>
  </si>
  <si>
    <t>8.1.2.4</t>
  </si>
  <si>
    <t>8.1.2.5</t>
  </si>
  <si>
    <t>EXECUÇÃO DE PASSEIO (CALÇADA) OU PISO DE CONCRETO COM CONCRETO MOLDADO IN LOCO, FEITO EM OBRA, ACABAMENTO CONVENCIONAL, ESPESSURA 10 CM, ARMADO. AF_07/2016</t>
  </si>
  <si>
    <t>8.1.3</t>
  </si>
  <si>
    <t>REVESTIMENTOS</t>
  </si>
  <si>
    <t>8.1.3.1</t>
  </si>
  <si>
    <t>CHAPISCO DE PAREDES COM ARGAMASSA 1:3 CIMENTO E
AREIA, A COLHER</t>
  </si>
  <si>
    <t>8.1.3.2</t>
  </si>
  <si>
    <t>8.1.3.3</t>
  </si>
  <si>
    <t>8.1.3.4</t>
  </si>
  <si>
    <t>8.1.3.5</t>
  </si>
  <si>
    <t>APLICAÇÃO MANUAL DE MASSA ACRÍLICA EM PANOS DE FACHADA COM PRESENÇA DE VÃOS, DE EDIFÍCIOS DE MÚLTIPLOS PAVIMENTOS, DUAS DEMÃOS. AF_05/2017</t>
  </si>
  <si>
    <t>8.1.4</t>
  </si>
  <si>
    <t>PINTURA / ACABAMENTOS</t>
  </si>
  <si>
    <t>8.1.4.1</t>
  </si>
  <si>
    <t>8.1.4.2</t>
  </si>
  <si>
    <t>8.1.4.3</t>
  </si>
  <si>
    <t>REVESTIMENTO CERÂMICO PARA PAREDES INTERNAS COM PLACAS TIPO ESMALTADA EXTRA  DE DIMENSÕES 33X45 CM APLICADAS EM AMBIENTES DE ÁREA MENOR QUE 5 M² NA ALTURA INTEIRA DAS PAREDES. AF_06/2014</t>
  </si>
  <si>
    <t>8.1.5</t>
  </si>
  <si>
    <t>8.1.5.1</t>
  </si>
  <si>
    <t>VERGA MOLDADA IN LOCO EM CONCRETO PARA JANELAS COM MAIS DE 1,5 M DE VÃO. (trespasse 15cm)</t>
  </si>
  <si>
    <t>8.1.5.2</t>
  </si>
  <si>
    <t>VERGA MOLDADA IN LOCO EM CONCRETO PARA PORTAS COM ATÉ 1,5 M DE VÃO. AF_03/2016</t>
  </si>
  <si>
    <t>8.1.5.3</t>
  </si>
  <si>
    <t>CONTRAVERGA MOLDADA IN LOCO EM CONCRETO PARA VÃOS DE MAIS DE 1,5 M DE COMPRIMENTO. AF_03/2016</t>
  </si>
  <si>
    <t>8.1.6</t>
  </si>
  <si>
    <t>ESCADA MARINHEIRO</t>
  </si>
  <si>
    <t>8.1.6.1</t>
  </si>
  <si>
    <t>ESCADA TIPO MARINHEIRO EM ACO CA-50 9,52MM INCLUSO PINTURA COM FUNDO ANTICORROSIVO TIPO ZARCAO</t>
  </si>
  <si>
    <t>8.2</t>
  </si>
  <si>
    <t>8.2.1</t>
  </si>
  <si>
    <t>FUNDAÇÕES</t>
  </si>
  <si>
    <t>8.2.1.1</t>
  </si>
  <si>
    <t>8.2.1.2</t>
  </si>
  <si>
    <t>FABRICAÇÃO, MONTAGEM E DESMONTAGEM DE FÔRMA PARA SAPATA, EM MADEIRA SERRADA, E=25 MM, 1 UTILIZAÇÃO. AF_06/2017</t>
  </si>
  <si>
    <t>8.2.1.3</t>
  </si>
  <si>
    <t>CORTE, DOBRA E ARMAÇÃO DE AÇO CA-50 D &amp;gt; 12,5 MM</t>
  </si>
  <si>
    <t>8.2.1.4</t>
  </si>
  <si>
    <t>CORTE, DOBRA E ARMAÇÃO DE AÇO CA-50 D &amp;lt;= 12,5 MM</t>
  </si>
  <si>
    <t>8.2.1.5</t>
  </si>
  <si>
    <t>CORTE, DOBRA E ARMAÇÃO DE AÇO CA-60</t>
  </si>
  <si>
    <t>8.2.2</t>
  </si>
  <si>
    <t>VIGAS</t>
  </si>
  <si>
    <t>8.2.2.1</t>
  </si>
  <si>
    <t>FORNECIMENTO E LANÇAMENTO DE CONCRETO ESTRUTURAL USINADO BOMBEADO FCK &amp;gt;= 25 MPA, BRITA 1 E MÓDULO DE ELASTICIDADE CONFORME NBR 6118</t>
  </si>
  <si>
    <t>8.2.2.2</t>
  </si>
  <si>
    <t>8.2.2.3</t>
  </si>
  <si>
    <t>CORTE, DOBRA E ARMAÇÃO DE AÇO CA-50</t>
  </si>
  <si>
    <t>8.2.2.4</t>
  </si>
  <si>
    <t>8.2.3</t>
  </si>
  <si>
    <t>PILARES</t>
  </si>
  <si>
    <t>8.2.3.1</t>
  </si>
  <si>
    <t>8.2.3.2</t>
  </si>
  <si>
    <t>8.2.3.3</t>
  </si>
  <si>
    <t>8.2.3.4</t>
  </si>
  <si>
    <t>8.2.4</t>
  </si>
  <si>
    <t>LAJES</t>
  </si>
  <si>
    <t>8.2.4.1</t>
  </si>
  <si>
    <t>MONTAGEM E DESMONTAGEM DE FÔRMA DE LAJE NERVURADA COM CUBETA E ASSOALHO COM ÁREA MÉDIA MENOR OU IGUAL A 20 M², PÉ-DIREITO SIMPLES, EM CHAPA DE MADEIRA COMPENSADA RESINADA, 10 UTILIZAÇÕES. AF_12/2015</t>
  </si>
  <si>
    <t>8.2.4.2</t>
  </si>
  <si>
    <t>8.2.4.3</t>
  </si>
  <si>
    <t>8.2.4.4</t>
  </si>
  <si>
    <t>8.3</t>
  </si>
  <si>
    <t>ELÈTRICA</t>
  </si>
  <si>
    <t>8.3.1</t>
  </si>
  <si>
    <t>CAIXA DE LIGAÇÃO DE PVC PARA ELETRODUTO FLEXÍVEL , RETANGULAR, DIMENSÕES 4 X 2"</t>
  </si>
  <si>
    <t>8.3.2</t>
  </si>
  <si>
    <t>CAIXA DE LIGAÇÃO DE PVC PARA ELETRODUTO FLEXÍVEL , QUADRADA, DIMENSÕES 4 X 4"</t>
  </si>
  <si>
    <t>8.3.3</t>
  </si>
  <si>
    <t>8.3.4</t>
  </si>
  <si>
    <t>8.3.5</t>
  </si>
  <si>
    <t>8.3.6</t>
  </si>
  <si>
    <t>INTERRUPTOR SIMPLES (1 MÓDULO), 10A/250V, INCLUINDO SUPORTE E PLACA - FORNECIMENTO E INSTALAÇÃO. AF_12/2015</t>
  </si>
  <si>
    <t>8.3.7</t>
  </si>
  <si>
    <t>INTERRUPTOR SIMPLES (2 MÓDULOS), 10A/250V, INCLUINDO SUPORTE E PLACA - FORNECIMENTO E INSTALAÇÃO. AF_12/2015</t>
  </si>
  <si>
    <t>8.3.8</t>
  </si>
  <si>
    <t>INTERRUPTOR SIMPLES (3 MÓDULOS), 10A/250V, INCLUINDO SUPORTE E PLACA - FORNECIMENTO E INSTALAÇÃO. AF_12/2015</t>
  </si>
  <si>
    <t>8.3.9</t>
  </si>
  <si>
    <t>TOMADA MÉDIA DE EMBUTIR (2 MÓDULOS), 2P+T 20 A, INCLUINDO SUPORTE E PLACA - FORNECIMENTO E INSTALAÇÃO. AF_12/2015</t>
  </si>
  <si>
    <t>8.3.10</t>
  </si>
  <si>
    <t>Conjunto de Tomada Simples (placa, suporte e módulo) 2x4 - Fornecimento e Instalação</t>
  </si>
  <si>
    <t>8.3.11</t>
  </si>
  <si>
    <t>Conjunto de Tomada Dupla (placa, suporte e módulo) 4x4 - Fornecimento e Instalação</t>
  </si>
  <si>
    <t>8.3.12</t>
  </si>
  <si>
    <t>8.3.13</t>
  </si>
  <si>
    <t>8.3.14</t>
  </si>
  <si>
    <t>ELETRODUTO DE PVC FLEXIVEL CORRUGADO DN 25MM (1") FORNECIMENTO E INSTALACAO</t>
  </si>
  <si>
    <t>8.3.15</t>
  </si>
  <si>
    <t>ELETRODUTO DE PVC FLEXIVEL CORRUGADO DN 20MM (3/4") FORNECIMENTO E INSTALACAO</t>
  </si>
  <si>
    <t>8.3.16</t>
  </si>
  <si>
    <t>Luminária retangular de sobrepor tipo calha aberta para lâmpada LED 2 X 10 W - Fornecimento e Instalação</t>
  </si>
  <si>
    <t>8.3.17</t>
  </si>
  <si>
    <t>Luminária retangular de sobrepor tipo calha aberta para lâmpada LED 2 X 20 W - Fornecimento e Instalação</t>
  </si>
  <si>
    <t>8.3.18</t>
  </si>
  <si>
    <t>Perfilado perfurado 38 x 38 mm em chapa #14 pré-zincada, com acessórios</t>
  </si>
  <si>
    <t>Canaleta, perfilado e acessórios</t>
  </si>
  <si>
    <t>8.3.19</t>
  </si>
  <si>
    <t>Acoplador de caixa para canaleta</t>
  </si>
  <si>
    <t>Pontos de Suprimento de Lógica</t>
  </si>
  <si>
    <t>9</t>
  </si>
  <si>
    <t>SERVIÇOS COMPLEMENTARES</t>
  </si>
  <si>
    <t>9.1</t>
  </si>
  <si>
    <t>LOCACAO MENSAL DE ANDAIME METALICO TIPO FACHADEIRO, INCLUSIVE MONTAGEM</t>
  </si>
  <si>
    <t>9.2</t>
  </si>
  <si>
    <t>LIMPEZA PERMANENTE DA OBRA - 01 SERVENTEX 4 HORASDIÁRIAS</t>
  </si>
  <si>
    <t>MÊS</t>
  </si>
  <si>
    <t>9.3</t>
  </si>
  <si>
    <t>LIMPEZA FINAL DA OBRA, INCLUSIVE ÁREA EXTERNA</t>
  </si>
  <si>
    <t>10</t>
  </si>
  <si>
    <t>ADMINISTRAÇÃO LOCAL</t>
  </si>
  <si>
    <t>10.1</t>
  </si>
  <si>
    <t>Administração local - Reforma da Biblioteca</t>
  </si>
  <si>
    <t>SERT - SERVIÇOS TÉCNICOS</t>
  </si>
  <si>
    <t>11</t>
  </si>
  <si>
    <t>PROJETOS</t>
  </si>
  <si>
    <t>11.1</t>
  </si>
  <si>
    <t>AS BUILT DE PROJETOS COM ÁREA ATÉ 10.000 M2</t>
  </si>
  <si>
    <t>Total sem BDI</t>
  </si>
  <si>
    <t>Total do BDI</t>
  </si>
  <si>
    <t>6.1.10</t>
  </si>
  <si>
    <t xml:space="preserve"> TAMPÃO DE FERRO FUNDIDO PARA POÇO DE VISITA</t>
  </si>
  <si>
    <t>REDUÇÃO EXCÊNTRICA EM FERRO FUNDIDO, COM FLANGES, CLASSE PN-10.DN=100mm X 80mm</t>
  </si>
  <si>
    <t>TUBULAÇÃO E CONEXÕES FLANGEADAS EM FERRO DÚCTIL PARA REDES SANEAMENTO.</t>
  </si>
  <si>
    <t>6.1.11</t>
  </si>
  <si>
    <t>8.2.5</t>
  </si>
  <si>
    <t>RAMPAS E ESCADA</t>
  </si>
  <si>
    <t>8.2.5.1</t>
  </si>
  <si>
    <t>8.2.5.2</t>
  </si>
  <si>
    <t>8.2.5.3</t>
  </si>
  <si>
    <t>8.2.5.4</t>
  </si>
  <si>
    <t>PERFURAÇÃO DE ESTACA BROCA A TRADO MANUAL D = 250 MM</t>
  </si>
  <si>
    <t>Vidro laminado refletivo na cor prata esp= 10mm (REF. CPOS 26.01.155) fixado em estrutura pele de vidro com silicone pastoso - fornecimento e instalação</t>
  </si>
  <si>
    <t>LOCACAO CONVENCIONAL DE OBRA, ATRAVÉS DE GABARITO DE TABUAS CORRIDAS PONTALETADAS A CADA 1,50M, SEM REAPROVEITAMENTO</t>
  </si>
  <si>
    <t>SERT</t>
  </si>
  <si>
    <t>CORRIMÃO SIMPLES EM TUBO DE AÇO INOX D = 1 1/2" - FIXADO EM PISO</t>
  </si>
  <si>
    <t>4.3.2.4</t>
  </si>
  <si>
    <t>GRELHA EM FERRO FUNDIDO SIMPLES COM REQUADRO, CARGA MÁXIMA 12,5 T, 300 X 1000 MM, E = 15 MM, FORNECIDA E ASSENTADA COM ARGAMASSA 1:4 CIMENTO:AREIA.</t>
  </si>
  <si>
    <t xml:space="preserve">
</t>
  </si>
  <si>
    <t xml:space="preserve">_______________________________________________________________
</t>
  </si>
  <si>
    <t>BIBLIOTECA - REFORMA E AMPLIAÇÃO</t>
  </si>
  <si>
    <t>ok</t>
  </si>
  <si>
    <t>Planilha referencial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</si>
</sst>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R\$\ #,##0.00"/>
    <numFmt numFmtId="165" formatCode="&quot;R$&quot;\ #,##0.00"/>
  </numFmts>
  <fonts count="14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sz val="12"/>
      <color rgb="FF000000"/>
      <name val="Verdana"/>
      <family val="2"/>
    </font>
    <font>
      <sz val="10"/>
      <name val="Lucida Casual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ECF6"/>
        <bgColor rgb="FF000000"/>
      </patternFill>
    </fill>
    <fill>
      <patternFill patternType="solid">
        <fgColor rgb="FFDFF0D8"/>
        <bgColor rgb="FF000000"/>
      </patternFill>
    </fill>
    <fill>
      <patternFill patternType="solid">
        <fgColor rgb="FFF7F3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3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top"/>
    </xf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0" fontId="4" fillId="4" borderId="4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center" vertical="top" wrapText="1"/>
    </xf>
    <xf numFmtId="4" fontId="4" fillId="4" borderId="4" xfId="0" applyNumberFormat="1" applyFont="1" applyFill="1" applyBorder="1" applyAlignment="1">
      <alignment horizontal="right" vertical="top" wrapText="1"/>
    </xf>
    <xf numFmtId="0" fontId="2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right" vertical="top" wrapText="1"/>
    </xf>
    <xf numFmtId="4" fontId="4" fillId="0" borderId="4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2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165" fontId="3" fillId="5" borderId="0" xfId="0" applyNumberFormat="1" applyFont="1" applyFill="1" applyAlignment="1">
      <alignment horizontal="right" vertical="top" wrapText="1"/>
    </xf>
    <xf numFmtId="164" fontId="3" fillId="5" borderId="0" xfId="0" applyNumberFormat="1" applyFont="1" applyFill="1" applyAlignment="1">
      <alignment vertical="top" wrapText="1"/>
    </xf>
    <xf numFmtId="0" fontId="3" fillId="5" borderId="0" xfId="0" applyFont="1" applyFill="1" applyAlignment="1">
      <alignment horizontal="right" vertical="top" wrapText="1"/>
    </xf>
    <xf numFmtId="165" fontId="0" fillId="0" borderId="0" xfId="0" applyNumberFormat="1"/>
    <xf numFmtId="4" fontId="1" fillId="7" borderId="4" xfId="0" applyNumberFormat="1" applyFont="1" applyFill="1" applyBorder="1" applyAlignment="1">
      <alignment horizontal="right" vertical="top" wrapText="1"/>
    </xf>
    <xf numFmtId="4" fontId="6" fillId="0" borderId="0" xfId="0" applyNumberFormat="1" applyFont="1"/>
    <xf numFmtId="2" fontId="6" fillId="0" borderId="0" xfId="0" applyNumberFormat="1" applyFont="1"/>
    <xf numFmtId="4" fontId="1" fillId="6" borderId="4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165" fontId="6" fillId="0" borderId="0" xfId="0" applyNumberFormat="1" applyFont="1"/>
    <xf numFmtId="0" fontId="6" fillId="0" borderId="0" xfId="0" applyFont="1" applyAlignment="1">
      <alignment horizontal="center"/>
    </xf>
    <xf numFmtId="165" fontId="4" fillId="8" borderId="0" xfId="0" applyNumberFormat="1" applyFont="1" applyFill="1"/>
    <xf numFmtId="165" fontId="6" fillId="8" borderId="0" xfId="0" applyNumberFormat="1" applyFont="1" applyFill="1"/>
    <xf numFmtId="4" fontId="13" fillId="2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2" fillId="0" borderId="0" xfId="0" applyNumberFormat="1" applyFont="1"/>
    <xf numFmtId="0" fontId="2" fillId="5" borderId="0" xfId="0" applyFont="1" applyFill="1" applyAlignment="1">
      <alignment vertical="top" wrapText="1"/>
    </xf>
    <xf numFmtId="10" fontId="5" fillId="5" borderId="0" xfId="0" applyNumberFormat="1" applyFont="1" applyFill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right" vertical="top" wrapText="1"/>
    </xf>
    <xf numFmtId="0" fontId="2" fillId="5" borderId="4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right" vertical="top" wrapText="1"/>
    </xf>
    <xf numFmtId="0" fontId="2" fillId="5" borderId="2" xfId="0" applyFont="1" applyFill="1" applyBorder="1" applyAlignment="1">
      <alignment horizontal="right" vertical="top" wrapText="1"/>
    </xf>
    <xf numFmtId="0" fontId="3" fillId="5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right" vertical="top" wrapText="1"/>
    </xf>
    <xf numFmtId="164" fontId="3" fillId="5" borderId="0" xfId="0" applyNumberFormat="1" applyFont="1" applyFill="1" applyAlignment="1">
      <alignment horizontal="right" vertical="top" wrapText="1"/>
    </xf>
  </cellXfs>
  <cellStyles count="13">
    <cellStyle name="Normal" xfId="0" builtinId="0"/>
    <cellStyle name="Normal 2" xfId="1"/>
    <cellStyle name="Normal 2 2" xfId="6"/>
    <cellStyle name="Normal 3" xfId="3"/>
    <cellStyle name="Normal 3 2" xfId="5"/>
    <cellStyle name="Normal 4" xfId="9"/>
    <cellStyle name="Porcentagem 2" xfId="7"/>
    <cellStyle name="Porcentagem 3" xfId="8"/>
    <cellStyle name="Vírgula 2" xfId="2"/>
    <cellStyle name="Vírgula 2 2" xfId="11"/>
    <cellStyle name="Vírgula 3" xfId="4"/>
    <cellStyle name="Vírgula 3 2" xfId="12"/>
    <cellStyle name="Vírgula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3%20-%20SRRF\SBTE%20-%20Teresina\2008_TE.06_010_91_01241\TE_06_010_91_01241_00\Eng_aroldo\Meus%20documentos\GEOSOLO\PAVIMENT_VG\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p-srv\servidor\Usuarios\COMPRAS\BACKUP\Telefon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5%20-%20SRGR\SBGR%20-%20Guarulhos\2009_GR1_010.91_00874_01\ATUAL\TPS_03_ATUALIZAD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XCEL\CECAV\OR&#199;CIL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ECAV\OR&#199;CIL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CECAV\OR&#199;CILN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GE-GERAL\2%20-%20Manual%20da%20GENGE\Revis&#227;o%20editais%202011\PSQ_em_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3%20-%20SRRF\SBTE%20-%20Teresina\2008_TE.06_010_91_01241\TE_06_010_91_01241_00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FRAERO\TE_06_010_91_01241_01\Eng_aroldo\Meus%20documentos\GEOSOLO\PAVIMENT_VG\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FRAERO\TE_06_010_91_01241_01\Eng_aroldo\Meus%20documentos\GEOSOLO\PAVIMENT_VG\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brturbo.com.br/GENGE-PROCESSOS/SENAI/Bento%20Gon&#231;alves/CT%20do%20Mobili&#225;rio%20SENAI%20-%20CETEMO/Amplia&#231;&#227;o%20CETEMO/Editais/2006/Obras%20Civis%20-%2017-01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E\PEOC\PROJETOS\06%20-%20SRPA\SBFL%20-%20Florian&#243;polis\2008_FL06_000_91_03422_00\06%20-%20Or&#231;amento\PLANILHA_034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7.105.2.19\Contratos1\Or&#231;amentos\ANDERSON\SESI%20-%20SAPIRANGA\OR&#199;AMENTO\SESI%20SAPIRANGA%20-%20Planilha%20Or&#231;ament&#225;ria%20RE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es"/>
      <sheetName val="Cadastro"/>
      <sheetName val="Caixa"/>
    </sheetNames>
    <sheetDataSet>
      <sheetData sheetId="0"/>
      <sheetData sheetId="1">
        <row r="8">
          <cell r="A8" t="str">
            <v>ABAGE</v>
          </cell>
          <cell r="B8" t="str">
            <v>3371-5624</v>
          </cell>
          <cell r="C8" t="str">
            <v>ISMAEL</v>
          </cell>
          <cell r="D8" t="str">
            <v>3371-5624</v>
          </cell>
          <cell r="E8" t="str">
            <v>IRMÃOS ABAGE E CIA LTDA</v>
          </cell>
          <cell r="F8" t="str">
            <v>ismael.vendas@irmaosabage.com.br</v>
          </cell>
          <cell r="G8">
            <v>41</v>
          </cell>
          <cell r="H8" t="str">
            <v>ELETRICO</v>
          </cell>
        </row>
        <row r="9">
          <cell r="A9" t="str">
            <v>ALWO</v>
          </cell>
          <cell r="B9">
            <v>3493636</v>
          </cell>
          <cell r="C9" t="str">
            <v>ALBERTO</v>
          </cell>
          <cell r="E9" t="str">
            <v>REDE CONSTRUIR ALWO</v>
          </cell>
          <cell r="F9">
            <v>0</v>
          </cell>
          <cell r="G9">
            <v>41</v>
          </cell>
          <cell r="H9" t="str">
            <v>MAT.CONSTRUÇÃO</v>
          </cell>
        </row>
        <row r="10">
          <cell r="A10" t="str">
            <v>ALUJAN</v>
          </cell>
          <cell r="B10">
            <v>3766600</v>
          </cell>
          <cell r="C10" t="str">
            <v>ROBERTO</v>
          </cell>
          <cell r="D10">
            <v>99729998</v>
          </cell>
          <cell r="E10" t="str">
            <v>ALUJAN COM. ALUMINIO LTDA</v>
          </cell>
          <cell r="F10">
            <v>0</v>
          </cell>
          <cell r="G10">
            <v>41</v>
          </cell>
          <cell r="H10" t="str">
            <v>ALUMINIO</v>
          </cell>
        </row>
        <row r="11">
          <cell r="A11" t="str">
            <v>ARGAFACIL</v>
          </cell>
          <cell r="B11">
            <v>6571717</v>
          </cell>
          <cell r="C11" t="str">
            <v>EDIMAR</v>
          </cell>
          <cell r="D11">
            <v>99073025</v>
          </cell>
          <cell r="E11" t="str">
            <v>ARGAFACIL DO BRASIL</v>
          </cell>
          <cell r="F11" t="str">
            <v>COMERCIAL.ARG@ONDA.COM.BR</v>
          </cell>
          <cell r="G11">
            <v>41</v>
          </cell>
          <cell r="H11" t="str">
            <v>MASSA</v>
          </cell>
        </row>
        <row r="12">
          <cell r="A12" t="str">
            <v>ARTIERRE</v>
          </cell>
          <cell r="B12">
            <v>30184444</v>
          </cell>
          <cell r="C12" t="str">
            <v>EDUARDO</v>
          </cell>
          <cell r="D12">
            <v>99774188</v>
          </cell>
          <cell r="E12" t="str">
            <v>ARTIERRES</v>
          </cell>
          <cell r="F12">
            <v>0</v>
          </cell>
          <cell r="G12">
            <v>41</v>
          </cell>
          <cell r="H12" t="str">
            <v>ELETRICO</v>
          </cell>
        </row>
        <row r="13">
          <cell r="A13" t="str">
            <v>BRAS</v>
          </cell>
          <cell r="C13" t="str">
            <v>JOSÉ BRAS</v>
          </cell>
          <cell r="D13">
            <v>99940265</v>
          </cell>
          <cell r="E13" t="str">
            <v>JP PINTURAS</v>
          </cell>
          <cell r="F13">
            <v>0</v>
          </cell>
          <cell r="G13">
            <v>41</v>
          </cell>
          <cell r="H13" t="str">
            <v>PINTURA</v>
          </cell>
        </row>
        <row r="14">
          <cell r="A14" t="str">
            <v>BRUZAMOLIN</v>
          </cell>
          <cell r="B14">
            <v>6213535</v>
          </cell>
          <cell r="C14" t="str">
            <v>MARIO/EDSON</v>
          </cell>
          <cell r="D14">
            <v>6213157</v>
          </cell>
          <cell r="E14" t="str">
            <v>MANUFATURA M. E. BRUZAMOLIN LTDA</v>
          </cell>
          <cell r="F14" t="str">
            <v>BRUZAMOLIN@UOL.COM.BR</v>
          </cell>
          <cell r="G14">
            <v>41</v>
          </cell>
          <cell r="H14" t="str">
            <v>ELETRICO</v>
          </cell>
        </row>
        <row r="15">
          <cell r="A15" t="str">
            <v>CALHAS</v>
          </cell>
          <cell r="B15">
            <v>3675051</v>
          </cell>
          <cell r="C15" t="str">
            <v>LOENIR</v>
          </cell>
          <cell r="D15">
            <v>99799664</v>
          </cell>
          <cell r="E15" t="str">
            <v>CALHAS LOENIR</v>
          </cell>
          <cell r="F15">
            <v>0</v>
          </cell>
          <cell r="G15">
            <v>41</v>
          </cell>
          <cell r="H15" t="str">
            <v>CALHAS</v>
          </cell>
        </row>
        <row r="16">
          <cell r="A16" t="str">
            <v>CALMIX</v>
          </cell>
          <cell r="B16">
            <v>3761424</v>
          </cell>
          <cell r="C16" t="str">
            <v>PEDRO</v>
          </cell>
          <cell r="D16">
            <v>2773875</v>
          </cell>
          <cell r="E16" t="str">
            <v>CALMIX</v>
          </cell>
          <cell r="F16" t="str">
            <v>CALMIX@BBS2.SUL.COM.BR</v>
          </cell>
          <cell r="G16">
            <v>41</v>
          </cell>
          <cell r="H16" t="str">
            <v>USINA</v>
          </cell>
        </row>
        <row r="17">
          <cell r="A17" t="str">
            <v>CASSOL</v>
          </cell>
          <cell r="B17">
            <v>3236050</v>
          </cell>
          <cell r="C17" t="str">
            <v>ESMAEL</v>
          </cell>
          <cell r="E17" t="str">
            <v>MATERIAIS DE CONSTRUÇÃO CASSOL</v>
          </cell>
          <cell r="F17" t="str">
            <v>VENDASPR@CASSOL.COM.BR</v>
          </cell>
          <cell r="G17">
            <v>41</v>
          </cell>
          <cell r="H17" t="str">
            <v>MAT.CONSTRUÇÃO</v>
          </cell>
        </row>
        <row r="18">
          <cell r="A18" t="str">
            <v>FERROFORTE</v>
          </cell>
          <cell r="B18">
            <v>3334244</v>
          </cell>
          <cell r="C18" t="str">
            <v>MARCIA</v>
          </cell>
          <cell r="D18">
            <v>3334244</v>
          </cell>
          <cell r="E18" t="str">
            <v>FERROFORTE COM. DE FERRO E AÇO LTDA</v>
          </cell>
          <cell r="F18">
            <v>0</v>
          </cell>
          <cell r="G18">
            <v>41</v>
          </cell>
          <cell r="H18" t="str">
            <v>AÇO</v>
          </cell>
        </row>
        <row r="19">
          <cell r="A19" t="str">
            <v>CERAMITEK</v>
          </cell>
          <cell r="B19">
            <v>3482240</v>
          </cell>
          <cell r="C19" t="str">
            <v>DENILSON</v>
          </cell>
          <cell r="D19">
            <v>91250106</v>
          </cell>
          <cell r="E19" t="str">
            <v>CERAMITEK IND. DE TIJOLOS LTDA</v>
          </cell>
          <cell r="F19" t="str">
            <v>CERAMITEC@CERAMITEC.COM.BR</v>
          </cell>
          <cell r="G19">
            <v>41</v>
          </cell>
          <cell r="H19" t="str">
            <v>TIJOLO</v>
          </cell>
        </row>
        <row r="20">
          <cell r="A20" t="str">
            <v>CICERO</v>
          </cell>
          <cell r="B20">
            <v>6213329</v>
          </cell>
          <cell r="C20" t="str">
            <v>CICERO</v>
          </cell>
          <cell r="D20">
            <v>96121416</v>
          </cell>
          <cell r="E20" t="str">
            <v>WEISOPOSIL CONSTR. CIVIL</v>
          </cell>
          <cell r="F20">
            <v>0</v>
          </cell>
          <cell r="G20">
            <v>41</v>
          </cell>
          <cell r="H20" t="str">
            <v>MÃO DE OBRA</v>
          </cell>
        </row>
        <row r="21">
          <cell r="A21" t="str">
            <v>CILAR</v>
          </cell>
          <cell r="B21">
            <v>3360008</v>
          </cell>
          <cell r="C21" t="str">
            <v>LUCIANO</v>
          </cell>
          <cell r="E21" t="str">
            <v>IMOBILIARIA CILAR</v>
          </cell>
          <cell r="F21" t="str">
            <v>LUCIANO@CILAR.COM.BR</v>
          </cell>
          <cell r="G21">
            <v>41</v>
          </cell>
          <cell r="H21" t="str">
            <v>IMOBILIARIA</v>
          </cell>
        </row>
        <row r="22">
          <cell r="A22" t="str">
            <v>BEIJAMIN</v>
          </cell>
          <cell r="B22">
            <v>6031047</v>
          </cell>
          <cell r="C22" t="str">
            <v>BEIJAMIN</v>
          </cell>
          <cell r="E22" t="str">
            <v>PORTOFINO ENG. E EMPREENDIMENTOS</v>
          </cell>
          <cell r="F22">
            <v>0</v>
          </cell>
          <cell r="G22">
            <v>41</v>
          </cell>
          <cell r="H22" t="str">
            <v>EMPRESA</v>
          </cell>
        </row>
        <row r="23">
          <cell r="A23" t="str">
            <v>BETONBRAS</v>
          </cell>
          <cell r="B23">
            <v>3823068</v>
          </cell>
          <cell r="C23" t="str">
            <v>EDUARDO</v>
          </cell>
          <cell r="E23" t="str">
            <v>BETONBRAS CONCRETO LTDA</v>
          </cell>
          <cell r="F23" t="str">
            <v>BBPI@ONDA.COM.BR</v>
          </cell>
          <cell r="G23">
            <v>41</v>
          </cell>
          <cell r="H23" t="str">
            <v>USINA</v>
          </cell>
        </row>
        <row r="24">
          <cell r="A24" t="str">
            <v>BIFFE</v>
          </cell>
          <cell r="B24">
            <v>6575550</v>
          </cell>
          <cell r="C24" t="str">
            <v>BIFFE</v>
          </cell>
          <cell r="D24">
            <v>99972832</v>
          </cell>
          <cell r="E24" t="str">
            <v>CERRALHERIA BIFFE LTDA</v>
          </cell>
          <cell r="F24">
            <v>0</v>
          </cell>
          <cell r="G24">
            <v>41</v>
          </cell>
          <cell r="H24" t="str">
            <v>CERRALHERIA</v>
          </cell>
        </row>
        <row r="25">
          <cell r="A25" t="str">
            <v>CARACOL</v>
          </cell>
          <cell r="B25">
            <v>3521333</v>
          </cell>
          <cell r="C25" t="str">
            <v>ROBERTO</v>
          </cell>
          <cell r="D25">
            <v>3239988</v>
          </cell>
          <cell r="E25" t="str">
            <v>CARACOL GEOL. E MINERAÇÃO LTDA</v>
          </cell>
          <cell r="F25" t="str">
            <v>CERAMICABOSSE@TERRA.COM.BR</v>
          </cell>
          <cell r="G25">
            <v>47</v>
          </cell>
          <cell r="H25" t="str">
            <v>BLOCOS</v>
          </cell>
        </row>
        <row r="26">
          <cell r="A26" t="str">
            <v>CIDA</v>
          </cell>
          <cell r="C26" t="str">
            <v>CIDA</v>
          </cell>
          <cell r="D26">
            <v>99550169</v>
          </cell>
          <cell r="E26" t="str">
            <v>AMIGA</v>
          </cell>
          <cell r="F26">
            <v>0</v>
          </cell>
          <cell r="G26">
            <v>41</v>
          </cell>
          <cell r="H26" t="str">
            <v>AMIGA</v>
          </cell>
        </row>
        <row r="27">
          <cell r="A27" t="str">
            <v>CEFFE</v>
          </cell>
          <cell r="B27">
            <v>3423536</v>
          </cell>
          <cell r="C27" t="str">
            <v>VALDEMAR</v>
          </cell>
          <cell r="D27">
            <v>99871088</v>
          </cell>
          <cell r="E27" t="str">
            <v>CEFFE ENGENHARIA E SANEAMENTO</v>
          </cell>
          <cell r="F27">
            <v>0</v>
          </cell>
          <cell r="G27">
            <v>41</v>
          </cell>
          <cell r="H27" t="str">
            <v>HIDRAULICA</v>
          </cell>
        </row>
        <row r="28">
          <cell r="A28" t="str">
            <v>REFRIGERADOR</v>
          </cell>
          <cell r="B28">
            <v>2327651</v>
          </cell>
          <cell r="C28" t="str">
            <v>ODAIR</v>
          </cell>
          <cell r="E28" t="str">
            <v>CONCERTO DE REFRIGERAÇÃO</v>
          </cell>
          <cell r="F28">
            <v>0</v>
          </cell>
          <cell r="G28">
            <v>41</v>
          </cell>
          <cell r="H28" t="str">
            <v>REFRIGERAÇÃO</v>
          </cell>
        </row>
        <row r="29">
          <cell r="A29" t="str">
            <v>BARALOTI</v>
          </cell>
          <cell r="B29">
            <v>800410400</v>
          </cell>
          <cell r="C29" t="str">
            <v>CARLA</v>
          </cell>
          <cell r="D29">
            <v>3714122</v>
          </cell>
          <cell r="E29" t="str">
            <v>MATERIAIS DE CONSTRUÇÃO BARAROTI</v>
          </cell>
          <cell r="F29" t="str">
            <v>VENDAS@BALAROTI.COM.BR</v>
          </cell>
          <cell r="G29">
            <v>41</v>
          </cell>
          <cell r="H29" t="str">
            <v>MAT.CONSTRUÇÃO</v>
          </cell>
        </row>
        <row r="30">
          <cell r="A30" t="str">
            <v>GESSO</v>
          </cell>
          <cell r="B30">
            <v>3343000</v>
          </cell>
          <cell r="C30" t="str">
            <v>LUCIA</v>
          </cell>
          <cell r="E30" t="str">
            <v>CASA DO GESSO</v>
          </cell>
          <cell r="F30">
            <v>0</v>
          </cell>
          <cell r="G30">
            <v>41</v>
          </cell>
          <cell r="H30" t="str">
            <v>GESSO</v>
          </cell>
        </row>
        <row r="31">
          <cell r="A31" t="str">
            <v>CONTREL</v>
          </cell>
          <cell r="B31">
            <v>3674646</v>
          </cell>
          <cell r="C31" t="str">
            <v>DELCRECIO/MANOEL</v>
          </cell>
          <cell r="D31">
            <v>915220450</v>
          </cell>
          <cell r="E31" t="str">
            <v>CONTREL ENGENHARIA ELÉTRICA</v>
          </cell>
          <cell r="F31" t="str">
            <v>CONTREL@CONTREL.COM.BR</v>
          </cell>
          <cell r="G31">
            <v>41</v>
          </cell>
          <cell r="H31" t="str">
            <v>ELETRICO</v>
          </cell>
        </row>
        <row r="32">
          <cell r="A32" t="str">
            <v>TICO</v>
          </cell>
          <cell r="B32">
            <v>3497386</v>
          </cell>
          <cell r="C32" t="str">
            <v>TICO</v>
          </cell>
          <cell r="D32">
            <v>91677217</v>
          </cell>
          <cell r="E32" t="str">
            <v>JONICE</v>
          </cell>
          <cell r="F32">
            <v>0</v>
          </cell>
          <cell r="G32">
            <v>41</v>
          </cell>
          <cell r="H32" t="str">
            <v>CARPINTEIRO</v>
          </cell>
        </row>
        <row r="33">
          <cell r="A33" t="str">
            <v>DARKA</v>
          </cell>
          <cell r="B33">
            <v>2835021</v>
          </cell>
          <cell r="C33" t="str">
            <v>BRANCA</v>
          </cell>
          <cell r="E33" t="str">
            <v>TINTAS DARKA</v>
          </cell>
          <cell r="F33">
            <v>0</v>
          </cell>
          <cell r="G33">
            <v>41</v>
          </cell>
          <cell r="H33" t="str">
            <v>TINTAS</v>
          </cell>
        </row>
        <row r="34">
          <cell r="A34" t="str">
            <v>DARCI</v>
          </cell>
          <cell r="C34" t="str">
            <v>DARCI</v>
          </cell>
          <cell r="D34">
            <v>99737814</v>
          </cell>
          <cell r="E34" t="str">
            <v>CAMINHÃO</v>
          </cell>
          <cell r="F34">
            <v>0</v>
          </cell>
          <cell r="G34">
            <v>41</v>
          </cell>
          <cell r="H34" t="str">
            <v>FRETE</v>
          </cell>
        </row>
        <row r="35">
          <cell r="A35" t="str">
            <v>DOMETAL</v>
          </cell>
          <cell r="B35">
            <v>3621152</v>
          </cell>
          <cell r="C35" t="str">
            <v>NILSON</v>
          </cell>
          <cell r="D35">
            <v>99622546</v>
          </cell>
          <cell r="E35" t="str">
            <v>DOMETAL LAREIRAS LTDA</v>
          </cell>
          <cell r="F35" t="str">
            <v>FOGOELASER@BSI.COM.BR</v>
          </cell>
          <cell r="G35">
            <v>41</v>
          </cell>
          <cell r="H35" t="str">
            <v>LAREIRA</v>
          </cell>
        </row>
        <row r="36">
          <cell r="A36" t="str">
            <v>DORIGO</v>
          </cell>
          <cell r="B36">
            <v>3427074</v>
          </cell>
          <cell r="C36" t="str">
            <v>LEONARDO</v>
          </cell>
          <cell r="E36" t="str">
            <v>MATERIAL DE CONSTRUÇÃO DORIGO</v>
          </cell>
          <cell r="F36">
            <v>0</v>
          </cell>
          <cell r="G36">
            <v>41</v>
          </cell>
          <cell r="H36" t="str">
            <v>MAT.CONSTRUÇÃO</v>
          </cell>
        </row>
        <row r="37">
          <cell r="A37" t="str">
            <v>DRILLER</v>
          </cell>
          <cell r="B37">
            <v>2762423</v>
          </cell>
          <cell r="E37" t="str">
            <v>DRILLER EQUIOPAMENTOS</v>
          </cell>
          <cell r="F37">
            <v>0</v>
          </cell>
          <cell r="G37">
            <v>41</v>
          </cell>
          <cell r="H37" t="str">
            <v>EQUIPAMENTOS</v>
          </cell>
        </row>
        <row r="38">
          <cell r="A38" t="str">
            <v>EXAME</v>
          </cell>
          <cell r="B38">
            <v>3223020</v>
          </cell>
          <cell r="C38" t="str">
            <v>ALBERTO</v>
          </cell>
          <cell r="E38" t="str">
            <v>EXAME S/C LTDA</v>
          </cell>
          <cell r="F38">
            <v>0</v>
          </cell>
          <cell r="G38">
            <v>41</v>
          </cell>
          <cell r="H38" t="str">
            <v>LABORATORIAIS</v>
          </cell>
        </row>
        <row r="39">
          <cell r="A39" t="str">
            <v>FAUSTINO</v>
          </cell>
          <cell r="B39">
            <v>2677244</v>
          </cell>
          <cell r="C39" t="str">
            <v>ROSI</v>
          </cell>
          <cell r="E39" t="str">
            <v>FAUSTINO TINTAS LTDA</v>
          </cell>
          <cell r="F39" t="str">
            <v>FAUSTINO@PER.COM.BR</v>
          </cell>
          <cell r="G39">
            <v>41</v>
          </cell>
          <cell r="H39" t="str">
            <v>TINTAS</v>
          </cell>
        </row>
        <row r="40">
          <cell r="A40" t="str">
            <v>FERNANDA</v>
          </cell>
          <cell r="B40">
            <v>3234598</v>
          </cell>
          <cell r="C40" t="str">
            <v>FERNANDA</v>
          </cell>
          <cell r="E40" t="str">
            <v>ASSISTENTE SOCIAL HC</v>
          </cell>
          <cell r="F40">
            <v>0</v>
          </cell>
          <cell r="G40">
            <v>41</v>
          </cell>
          <cell r="H40" t="str">
            <v>AMIGA</v>
          </cell>
        </row>
        <row r="41">
          <cell r="A41" t="str">
            <v>FOX</v>
          </cell>
          <cell r="B41">
            <v>3335838</v>
          </cell>
          <cell r="C41" t="str">
            <v>ANTONIO</v>
          </cell>
          <cell r="D41">
            <v>99032623</v>
          </cell>
          <cell r="E41" t="str">
            <v>FOX ANDAIMES TUBULARES LTDA</v>
          </cell>
          <cell r="F41">
            <v>0</v>
          </cell>
          <cell r="G41">
            <v>41</v>
          </cell>
          <cell r="H41" t="str">
            <v>ANDAIMES</v>
          </cell>
        </row>
        <row r="42">
          <cell r="A42" t="str">
            <v>DECONTO</v>
          </cell>
          <cell r="B42">
            <v>3481429</v>
          </cell>
          <cell r="C42" t="str">
            <v>SERGIO / MICHELY</v>
          </cell>
          <cell r="D42">
            <v>99722673</v>
          </cell>
          <cell r="E42" t="str">
            <v>EDIFICAÇÕES DECONTRO LTDA</v>
          </cell>
          <cell r="F42">
            <v>0</v>
          </cell>
          <cell r="G42">
            <v>41</v>
          </cell>
          <cell r="H42" t="str">
            <v>GRUA</v>
          </cell>
        </row>
        <row r="43">
          <cell r="A43" t="str">
            <v>FG</v>
          </cell>
          <cell r="B43">
            <v>3164178</v>
          </cell>
          <cell r="C43" t="str">
            <v>JULIO MASSUR/CAIO</v>
          </cell>
          <cell r="D43">
            <v>3164526</v>
          </cell>
          <cell r="E43" t="str">
            <v>FERRAMENTAS GERAIS S.A</v>
          </cell>
          <cell r="F43" t="str">
            <v>CAIO@FG.COM.BR</v>
          </cell>
          <cell r="G43">
            <v>41</v>
          </cell>
          <cell r="H43" t="str">
            <v>FERRAMENTAS</v>
          </cell>
        </row>
        <row r="44">
          <cell r="A44" t="str">
            <v>DAHER</v>
          </cell>
          <cell r="B44">
            <v>3733495</v>
          </cell>
          <cell r="C44" t="str">
            <v>FLAVIO</v>
          </cell>
          <cell r="E44" t="str">
            <v>EXAME ROMPIMENTO</v>
          </cell>
          <cell r="F44">
            <v>0</v>
          </cell>
          <cell r="G44">
            <v>41</v>
          </cell>
          <cell r="H44" t="str">
            <v>TESTES</v>
          </cell>
        </row>
        <row r="45">
          <cell r="A45" t="str">
            <v>GASPARIN</v>
          </cell>
          <cell r="C45" t="str">
            <v>EDSON</v>
          </cell>
          <cell r="D45">
            <v>91034793</v>
          </cell>
          <cell r="E45" t="str">
            <v>GASPARIM HIDRAULICA</v>
          </cell>
          <cell r="F45">
            <v>0</v>
          </cell>
          <cell r="G45">
            <v>41</v>
          </cell>
          <cell r="H45" t="str">
            <v>EMPREITERA</v>
          </cell>
        </row>
        <row r="46">
          <cell r="A46" t="str">
            <v>GERALDO</v>
          </cell>
          <cell r="C46" t="str">
            <v>GERALDO</v>
          </cell>
          <cell r="D46">
            <v>99675787</v>
          </cell>
          <cell r="E46" t="str">
            <v>WEISOPOSIL CONSTR. CIVIL</v>
          </cell>
          <cell r="F46">
            <v>0</v>
          </cell>
          <cell r="G46">
            <v>41</v>
          </cell>
          <cell r="H46" t="str">
            <v>EMPREITERA</v>
          </cell>
        </row>
        <row r="47">
          <cell r="A47" t="str">
            <v>GESSO CURITIBA</v>
          </cell>
          <cell r="B47">
            <v>6636109</v>
          </cell>
          <cell r="C47" t="str">
            <v>NAVARRO</v>
          </cell>
          <cell r="D47">
            <v>99728820</v>
          </cell>
          <cell r="E47" t="str">
            <v>GESSO CURITIBA</v>
          </cell>
          <cell r="F47">
            <v>0</v>
          </cell>
          <cell r="G47">
            <v>41</v>
          </cell>
          <cell r="H47" t="str">
            <v>GESSO</v>
          </cell>
        </row>
        <row r="48">
          <cell r="A48" t="str">
            <v>GOBROTEK</v>
          </cell>
          <cell r="B48">
            <v>2494653</v>
          </cell>
          <cell r="C48" t="str">
            <v>VALDOMIRO</v>
          </cell>
          <cell r="D48">
            <v>99738842</v>
          </cell>
          <cell r="E48" t="str">
            <v>GOBROTEK COLOCAÇÃO DE PISOS IND. LTDA</v>
          </cell>
          <cell r="F48">
            <v>0</v>
          </cell>
          <cell r="G48">
            <v>41</v>
          </cell>
          <cell r="H48" t="str">
            <v>EMPREITERA</v>
          </cell>
        </row>
        <row r="49">
          <cell r="A49" t="str">
            <v>HC</v>
          </cell>
          <cell r="B49">
            <v>3601800</v>
          </cell>
          <cell r="C49" t="str">
            <v>SOLANGE</v>
          </cell>
          <cell r="E49" t="str">
            <v>HOSPITAL DE CLINICAS</v>
          </cell>
          <cell r="F49">
            <v>0</v>
          </cell>
          <cell r="G49">
            <v>41</v>
          </cell>
          <cell r="H49" t="str">
            <v>HOSPITAL</v>
          </cell>
        </row>
        <row r="50">
          <cell r="A50" t="str">
            <v>HIDROMAXI</v>
          </cell>
          <cell r="B50">
            <v>3567500</v>
          </cell>
          <cell r="C50" t="str">
            <v>JOSÉ PAULO</v>
          </cell>
          <cell r="D50">
            <v>99687741</v>
          </cell>
          <cell r="E50" t="str">
            <v>HIDROMAXI / HIDROCOL</v>
          </cell>
          <cell r="F50" t="str">
            <v>hidra@jsol.com.br</v>
          </cell>
          <cell r="G50">
            <v>41</v>
          </cell>
          <cell r="H50" t="str">
            <v>HIDRAULICA</v>
          </cell>
        </row>
        <row r="51">
          <cell r="A51" t="str">
            <v>INTERSECON</v>
          </cell>
          <cell r="B51">
            <v>3360602</v>
          </cell>
          <cell r="C51" t="str">
            <v>CARLOS</v>
          </cell>
          <cell r="D51">
            <v>99746026</v>
          </cell>
          <cell r="E51" t="str">
            <v>INSTERSECON</v>
          </cell>
          <cell r="F51" t="str">
            <v>CASV@MAIS.SUL.COM.BR</v>
          </cell>
          <cell r="G51">
            <v>41</v>
          </cell>
          <cell r="H51" t="str">
            <v>FIBRAS</v>
          </cell>
        </row>
        <row r="52">
          <cell r="A52" t="str">
            <v>GUINCHO</v>
          </cell>
          <cell r="B52">
            <v>3648307</v>
          </cell>
          <cell r="C52" t="str">
            <v>RICARDO / RIBAS</v>
          </cell>
          <cell r="E52" t="str">
            <v>GUINCHOS RIBAS</v>
          </cell>
          <cell r="F52">
            <v>0</v>
          </cell>
          <cell r="G52">
            <v>41</v>
          </cell>
          <cell r="H52" t="str">
            <v>LOCAÇÃO</v>
          </cell>
        </row>
        <row r="53">
          <cell r="A53" t="str">
            <v>IMPERMIX</v>
          </cell>
          <cell r="B53">
            <v>2132215</v>
          </cell>
          <cell r="C53" t="str">
            <v>JOÃO CARLOS</v>
          </cell>
          <cell r="E53" t="str">
            <v>IMPERMIX MATERIAIS DE CONSTRUÇÃO</v>
          </cell>
          <cell r="F53">
            <v>0</v>
          </cell>
          <cell r="G53">
            <v>41</v>
          </cell>
          <cell r="H53" t="str">
            <v>MAT.CONSTRUÇÃO</v>
          </cell>
        </row>
        <row r="54">
          <cell r="A54" t="str">
            <v>ITAÚ</v>
          </cell>
          <cell r="B54">
            <v>800176311</v>
          </cell>
          <cell r="C54" t="str">
            <v>ITAU LISING</v>
          </cell>
          <cell r="D54">
            <v>3001234828</v>
          </cell>
          <cell r="E54" t="str">
            <v>ITAÚ FINANCIAMENTOS</v>
          </cell>
          <cell r="F54">
            <v>0</v>
          </cell>
          <cell r="G54">
            <v>41</v>
          </cell>
          <cell r="H54" t="str">
            <v>BANCO</v>
          </cell>
        </row>
        <row r="55">
          <cell r="A55" t="str">
            <v>GVT</v>
          </cell>
          <cell r="B55">
            <v>8000522525</v>
          </cell>
          <cell r="C55" t="str">
            <v>GVT</v>
          </cell>
          <cell r="E55" t="str">
            <v>GVT</v>
          </cell>
          <cell r="F55">
            <v>0</v>
          </cell>
          <cell r="G55">
            <v>41</v>
          </cell>
          <cell r="H55" t="str">
            <v>TELEFONE</v>
          </cell>
        </row>
        <row r="56">
          <cell r="A56" t="str">
            <v>GRAMA</v>
          </cell>
          <cell r="B56">
            <v>3570786</v>
          </cell>
          <cell r="C56" t="str">
            <v>MARCELO</v>
          </cell>
          <cell r="E56" t="str">
            <v>GRAMA E JARDINS</v>
          </cell>
          <cell r="F56">
            <v>0</v>
          </cell>
          <cell r="G56">
            <v>41</v>
          </cell>
          <cell r="H56" t="str">
            <v>JARDIM</v>
          </cell>
        </row>
        <row r="57">
          <cell r="A57" t="str">
            <v>JAHU</v>
          </cell>
          <cell r="B57">
            <v>2781815</v>
          </cell>
          <cell r="C57" t="str">
            <v>ALBERTO</v>
          </cell>
          <cell r="D57">
            <v>91063305</v>
          </cell>
          <cell r="E57" t="str">
            <v>JAHU INDUSTRIA E COMERCIO LTDA</v>
          </cell>
          <cell r="F57" t="str">
            <v>JAHUCTA@AVALON.SUL.COM.BR</v>
          </cell>
          <cell r="G57">
            <v>41</v>
          </cell>
          <cell r="H57" t="str">
            <v>EQUIPAMENTOS</v>
          </cell>
        </row>
        <row r="58">
          <cell r="A58" t="str">
            <v>TROJAN</v>
          </cell>
          <cell r="C58" t="str">
            <v>JAIME</v>
          </cell>
          <cell r="D58">
            <v>99973181</v>
          </cell>
          <cell r="E58" t="str">
            <v xml:space="preserve">TROJAN </v>
          </cell>
          <cell r="F58">
            <v>0</v>
          </cell>
          <cell r="G58">
            <v>41</v>
          </cell>
          <cell r="H58" t="str">
            <v>EMPREITERA</v>
          </cell>
        </row>
        <row r="59">
          <cell r="A59" t="str">
            <v>PINTOR</v>
          </cell>
          <cell r="C59" t="str">
            <v>JOÃO</v>
          </cell>
          <cell r="D59">
            <v>99027454</v>
          </cell>
          <cell r="E59" t="str">
            <v>JP PINTURAS</v>
          </cell>
          <cell r="F59">
            <v>0</v>
          </cell>
          <cell r="G59">
            <v>41</v>
          </cell>
          <cell r="H59" t="str">
            <v>EMPREITERA</v>
          </cell>
        </row>
        <row r="60">
          <cell r="A60" t="str">
            <v>JOSIMAR</v>
          </cell>
          <cell r="C60" t="str">
            <v>JOSIMAR</v>
          </cell>
          <cell r="D60">
            <v>99030857</v>
          </cell>
          <cell r="E60" t="str">
            <v>JOSIMAR PINTURAS</v>
          </cell>
          <cell r="F60">
            <v>0</v>
          </cell>
          <cell r="G60">
            <v>41</v>
          </cell>
          <cell r="H60" t="str">
            <v>EMPREITERA</v>
          </cell>
        </row>
        <row r="61">
          <cell r="A61" t="str">
            <v>GAS</v>
          </cell>
          <cell r="C61" t="str">
            <v>LUIZ</v>
          </cell>
          <cell r="D61">
            <v>3787072</v>
          </cell>
          <cell r="E61" t="str">
            <v>LIQUIGAS</v>
          </cell>
          <cell r="F61">
            <v>0</v>
          </cell>
          <cell r="G61">
            <v>41</v>
          </cell>
          <cell r="H61" t="str">
            <v>AMIGO</v>
          </cell>
        </row>
        <row r="62">
          <cell r="A62" t="str">
            <v>LEPOC</v>
          </cell>
          <cell r="C62" t="str">
            <v>WALDIR / VALDECIR</v>
          </cell>
          <cell r="D62">
            <v>91253392</v>
          </cell>
          <cell r="E62" t="str">
            <v>LEPOC INSTALAÇÕES ELÉTRICAS</v>
          </cell>
          <cell r="F62">
            <v>0</v>
          </cell>
          <cell r="G62">
            <v>41</v>
          </cell>
          <cell r="H62" t="str">
            <v>EMPREITERA</v>
          </cell>
        </row>
        <row r="63">
          <cell r="A63" t="str">
            <v>INTERFONE</v>
          </cell>
          <cell r="B63">
            <v>2663488</v>
          </cell>
          <cell r="C63" t="str">
            <v>JORGE / ROSI</v>
          </cell>
          <cell r="D63">
            <v>91045210</v>
          </cell>
          <cell r="E63" t="str">
            <v>JORDAN INTERFONIA</v>
          </cell>
          <cell r="F63">
            <v>0</v>
          </cell>
          <cell r="G63">
            <v>41</v>
          </cell>
          <cell r="H63" t="str">
            <v>INTERFONE</v>
          </cell>
        </row>
        <row r="64">
          <cell r="A64" t="str">
            <v>MAE</v>
          </cell>
          <cell r="B64">
            <v>5761690</v>
          </cell>
          <cell r="C64" t="str">
            <v>LEONILDA</v>
          </cell>
          <cell r="E64" t="str">
            <v>MAE</v>
          </cell>
          <cell r="F64">
            <v>0</v>
          </cell>
          <cell r="G64">
            <v>41</v>
          </cell>
          <cell r="H64" t="str">
            <v>MAE</v>
          </cell>
        </row>
        <row r="65">
          <cell r="A65" t="str">
            <v>MODESQ</v>
          </cell>
          <cell r="B65">
            <v>3491556</v>
          </cell>
          <cell r="C65" t="str">
            <v>PASSINI</v>
          </cell>
          <cell r="D65">
            <v>99795262</v>
          </cell>
          <cell r="E65" t="str">
            <v>MODESQ IND. DE MOVEIS E ESPELHOS LTDA</v>
          </cell>
          <cell r="F65" t="str">
            <v>ANPAZZINI@TERRA.COM.BR</v>
          </cell>
          <cell r="G65">
            <v>41</v>
          </cell>
          <cell r="H65" t="str">
            <v>MADEIRA</v>
          </cell>
        </row>
        <row r="66">
          <cell r="A66" t="str">
            <v>MARI</v>
          </cell>
          <cell r="B66">
            <v>2456073</v>
          </cell>
          <cell r="C66" t="str">
            <v>MARISTELA</v>
          </cell>
          <cell r="E66" t="str">
            <v>MARISTELA</v>
          </cell>
          <cell r="F66">
            <v>0</v>
          </cell>
          <cell r="G66">
            <v>41</v>
          </cell>
          <cell r="H66" t="str">
            <v>AMIGA</v>
          </cell>
        </row>
        <row r="67">
          <cell r="A67" t="str">
            <v>BENATO</v>
          </cell>
          <cell r="B67">
            <v>3721816</v>
          </cell>
          <cell r="C67" t="str">
            <v>CIRENE</v>
          </cell>
          <cell r="E67" t="str">
            <v>MARMORALIA BENATO LTDA</v>
          </cell>
          <cell r="F67">
            <v>0</v>
          </cell>
          <cell r="G67">
            <v>41</v>
          </cell>
          <cell r="H67" t="str">
            <v>MARMORARIA</v>
          </cell>
        </row>
        <row r="68">
          <cell r="A68" t="str">
            <v>CECRISA</v>
          </cell>
          <cell r="B68">
            <v>2443799</v>
          </cell>
          <cell r="C68" t="str">
            <v>MILTON</v>
          </cell>
          <cell r="D68">
            <v>99744652</v>
          </cell>
          <cell r="E68" t="str">
            <v>CECRISA VER. CERAMICOS S/A</v>
          </cell>
          <cell r="F68">
            <v>0</v>
          </cell>
          <cell r="G68">
            <v>41</v>
          </cell>
          <cell r="H68" t="str">
            <v>CERAMICA</v>
          </cell>
        </row>
        <row r="69">
          <cell r="A69" t="str">
            <v>OSTEN</v>
          </cell>
          <cell r="B69">
            <v>3162500</v>
          </cell>
          <cell r="C69" t="str">
            <v>SANDRO</v>
          </cell>
          <cell r="D69">
            <v>3162800</v>
          </cell>
          <cell r="E69" t="str">
            <v>OSTEN FERRAGENS LTDA</v>
          </cell>
          <cell r="F69" t="str">
            <v>INDUSTRIA@OSTEN.COM.BR</v>
          </cell>
          <cell r="G69">
            <v>41</v>
          </cell>
          <cell r="H69" t="str">
            <v>EQUIPAMENTOS</v>
          </cell>
        </row>
        <row r="70">
          <cell r="A70" t="str">
            <v>ADVOGADO</v>
          </cell>
          <cell r="B70">
            <v>91034670</v>
          </cell>
          <cell r="C70" t="str">
            <v>LUIZ ALBERTO LESCAL</v>
          </cell>
          <cell r="D70">
            <v>2251848</v>
          </cell>
          <cell r="E70" t="str">
            <v>ADVOCACIA</v>
          </cell>
          <cell r="F70">
            <v>0</v>
          </cell>
          <cell r="G70">
            <v>41</v>
          </cell>
          <cell r="H70" t="str">
            <v>ADVOGADO</v>
          </cell>
        </row>
        <row r="71">
          <cell r="A71" t="str">
            <v>AILTOSO</v>
          </cell>
          <cell r="B71">
            <v>96075655</v>
          </cell>
          <cell r="C71" t="str">
            <v>AILTON</v>
          </cell>
          <cell r="D71">
            <v>99039989</v>
          </cell>
          <cell r="E71" t="str">
            <v>VENDA DE CELULARES</v>
          </cell>
          <cell r="F71">
            <v>0</v>
          </cell>
          <cell r="G71">
            <v>41</v>
          </cell>
          <cell r="H71" t="str">
            <v>AMIGO</v>
          </cell>
        </row>
        <row r="72">
          <cell r="A72" t="str">
            <v>BB</v>
          </cell>
          <cell r="B72">
            <v>40040001</v>
          </cell>
          <cell r="C72" t="str">
            <v>3051-1  12033-2</v>
          </cell>
          <cell r="E72" t="str">
            <v>BANCO DO BRASIL</v>
          </cell>
          <cell r="F72" t="str">
            <v>WWW.BANCODOBRASIL.COM.BR</v>
          </cell>
          <cell r="G72">
            <v>41</v>
          </cell>
          <cell r="H72" t="str">
            <v>BANCO</v>
          </cell>
        </row>
        <row r="73">
          <cell r="A73" t="str">
            <v>BISPO</v>
          </cell>
          <cell r="B73">
            <v>99070958</v>
          </cell>
          <cell r="C73" t="str">
            <v>VANDERLEI</v>
          </cell>
          <cell r="E73" t="str">
            <v>AMIGO DO AILTOSO</v>
          </cell>
          <cell r="F73">
            <v>0</v>
          </cell>
          <cell r="G73">
            <v>41</v>
          </cell>
          <cell r="H73" t="str">
            <v>AMIGO</v>
          </cell>
        </row>
        <row r="74">
          <cell r="A74" t="str">
            <v>CONDUSPAR</v>
          </cell>
          <cell r="B74">
            <v>3826002</v>
          </cell>
          <cell r="C74" t="str">
            <v>ELIZABET</v>
          </cell>
          <cell r="E74" t="str">
            <v>CONDUSPAR</v>
          </cell>
          <cell r="F74">
            <v>0</v>
          </cell>
          <cell r="G74">
            <v>41</v>
          </cell>
          <cell r="H74" t="str">
            <v>ELETRICO</v>
          </cell>
        </row>
        <row r="75">
          <cell r="A75" t="str">
            <v>PODIUM</v>
          </cell>
          <cell r="B75">
            <v>99019015</v>
          </cell>
          <cell r="C75" t="str">
            <v>FRANCISCO</v>
          </cell>
          <cell r="E75" t="str">
            <v>PODIUM CONSTRUÇÃO CIVIL LTDA</v>
          </cell>
          <cell r="F75">
            <v>0</v>
          </cell>
          <cell r="G75">
            <v>41</v>
          </cell>
          <cell r="H75" t="str">
            <v>EMPREITERA</v>
          </cell>
        </row>
        <row r="76">
          <cell r="A76" t="str">
            <v>CHAVEIRO</v>
          </cell>
          <cell r="B76">
            <v>2452146</v>
          </cell>
          <cell r="C76" t="str">
            <v>REINALDO</v>
          </cell>
          <cell r="E76" t="str">
            <v>CHAVEIRO ESPINDOLA LTDA</v>
          </cell>
          <cell r="F76">
            <v>0</v>
          </cell>
          <cell r="G76">
            <v>41</v>
          </cell>
          <cell r="H76" t="str">
            <v>CHAVEIRO</v>
          </cell>
        </row>
        <row r="77">
          <cell r="A77" t="str">
            <v>CALHA</v>
          </cell>
          <cell r="B77">
            <v>2773395</v>
          </cell>
          <cell r="C77" t="str">
            <v>SONIA</v>
          </cell>
          <cell r="E77" t="str">
            <v>CASA DAS CALHAS</v>
          </cell>
          <cell r="F77">
            <v>0</v>
          </cell>
          <cell r="G77">
            <v>41</v>
          </cell>
          <cell r="H77" t="str">
            <v>CALHAS</v>
          </cell>
        </row>
        <row r="78">
          <cell r="A78" t="str">
            <v>ELICIANE</v>
          </cell>
          <cell r="B78">
            <v>99159263</v>
          </cell>
          <cell r="C78" t="str">
            <v>ELICIANE</v>
          </cell>
          <cell r="D78">
            <v>2887489</v>
          </cell>
          <cell r="E78" t="str">
            <v>EX-ESPOSA</v>
          </cell>
          <cell r="F78">
            <v>0</v>
          </cell>
          <cell r="G78">
            <v>41</v>
          </cell>
          <cell r="H78" t="str">
            <v>AMIGA</v>
          </cell>
        </row>
        <row r="79">
          <cell r="A79" t="str">
            <v>FILHAS</v>
          </cell>
          <cell r="B79">
            <v>2682461</v>
          </cell>
          <cell r="C79" t="str">
            <v>CAROL / GIOVANA</v>
          </cell>
          <cell r="E79" t="str">
            <v>EX-CASA</v>
          </cell>
          <cell r="F79">
            <v>0</v>
          </cell>
          <cell r="G79">
            <v>41</v>
          </cell>
          <cell r="H79" t="str">
            <v>FILHAS</v>
          </cell>
        </row>
        <row r="80">
          <cell r="A80" t="str">
            <v>ANA</v>
          </cell>
          <cell r="B80">
            <v>2470777</v>
          </cell>
          <cell r="C80" t="str">
            <v>ANIZIA</v>
          </cell>
          <cell r="E80" t="str">
            <v>EX-SOGRA</v>
          </cell>
          <cell r="F80">
            <v>0</v>
          </cell>
          <cell r="G80">
            <v>41</v>
          </cell>
          <cell r="H80" t="str">
            <v>AMIGA</v>
          </cell>
        </row>
        <row r="81">
          <cell r="A81" t="str">
            <v>GESIVALDO</v>
          </cell>
          <cell r="B81">
            <v>99912629</v>
          </cell>
          <cell r="C81" t="str">
            <v>GESIVALDO</v>
          </cell>
          <cell r="E81" t="str">
            <v>ADVOCACIA</v>
          </cell>
          <cell r="F81">
            <v>0</v>
          </cell>
          <cell r="G81">
            <v>41</v>
          </cell>
          <cell r="H81" t="str">
            <v>ADVOGADO</v>
          </cell>
        </row>
        <row r="82">
          <cell r="A82" t="str">
            <v>TEXTURITE</v>
          </cell>
          <cell r="B82">
            <v>6670010</v>
          </cell>
          <cell r="C82" t="str">
            <v>HUMBERTO</v>
          </cell>
          <cell r="D82">
            <v>91932423</v>
          </cell>
          <cell r="E82" t="str">
            <v>TEXTURITE</v>
          </cell>
          <cell r="F82">
            <v>0</v>
          </cell>
          <cell r="G82">
            <v>41</v>
          </cell>
          <cell r="H82" t="str">
            <v>TINTAS</v>
          </cell>
        </row>
        <row r="83">
          <cell r="A83" t="str">
            <v>COAJUR</v>
          </cell>
          <cell r="B83">
            <v>3624003</v>
          </cell>
          <cell r="C83" t="str">
            <v>JOÃO</v>
          </cell>
          <cell r="E83" t="str">
            <v>COAJUR ASSESSORIA DE COBRANÇA</v>
          </cell>
          <cell r="F83">
            <v>0</v>
          </cell>
          <cell r="G83">
            <v>41</v>
          </cell>
          <cell r="H83" t="str">
            <v>COBRANÇAS</v>
          </cell>
        </row>
        <row r="84">
          <cell r="A84" t="str">
            <v>MIRO</v>
          </cell>
          <cell r="B84">
            <v>3535451</v>
          </cell>
          <cell r="C84" t="str">
            <v>PAIN</v>
          </cell>
          <cell r="D84">
            <v>91249541</v>
          </cell>
          <cell r="E84" t="str">
            <v>OBRA JOAN MIRO</v>
          </cell>
          <cell r="F84">
            <v>0</v>
          </cell>
          <cell r="G84">
            <v>41</v>
          </cell>
          <cell r="H84" t="str">
            <v>OBRA</v>
          </cell>
        </row>
        <row r="85">
          <cell r="A85" t="str">
            <v>LUIZ</v>
          </cell>
          <cell r="B85">
            <v>3787072</v>
          </cell>
          <cell r="C85" t="str">
            <v>LUIZ</v>
          </cell>
          <cell r="E85" t="str">
            <v>GAS</v>
          </cell>
          <cell r="F85">
            <v>0</v>
          </cell>
          <cell r="G85">
            <v>41</v>
          </cell>
          <cell r="H85" t="str">
            <v>AMIGO</v>
          </cell>
        </row>
        <row r="86">
          <cell r="A86" t="str">
            <v>IRMÃOS CORREIA</v>
          </cell>
          <cell r="B86">
            <v>2833318</v>
          </cell>
          <cell r="C86" t="str">
            <v>EDSON</v>
          </cell>
          <cell r="E86" t="str">
            <v>LAJES IRMÃOS CORREIA</v>
          </cell>
          <cell r="F86">
            <v>0</v>
          </cell>
          <cell r="G86">
            <v>41</v>
          </cell>
          <cell r="H86" t="str">
            <v>LAJES</v>
          </cell>
        </row>
        <row r="87">
          <cell r="A87" t="str">
            <v>METROSUL</v>
          </cell>
          <cell r="B87">
            <v>3301000</v>
          </cell>
          <cell r="C87" t="str">
            <v>CARLOS</v>
          </cell>
          <cell r="D87">
            <v>96075841</v>
          </cell>
          <cell r="E87" t="str">
            <v>REVENDA DE CARRO</v>
          </cell>
          <cell r="F87">
            <v>0</v>
          </cell>
          <cell r="G87">
            <v>41</v>
          </cell>
          <cell r="H87" t="str">
            <v>CARRO</v>
          </cell>
        </row>
        <row r="88">
          <cell r="A88" t="str">
            <v>MARCOS</v>
          </cell>
          <cell r="B88">
            <v>2887679</v>
          </cell>
          <cell r="C88" t="str">
            <v>MARCOS</v>
          </cell>
          <cell r="D88">
            <v>91347995</v>
          </cell>
          <cell r="E88" t="str">
            <v>AMIGO DO ORLANDO</v>
          </cell>
          <cell r="F88">
            <v>0</v>
          </cell>
          <cell r="G88">
            <v>41</v>
          </cell>
          <cell r="H88" t="str">
            <v>AMIGO</v>
          </cell>
        </row>
        <row r="89">
          <cell r="A89" t="str">
            <v>NOELI</v>
          </cell>
          <cell r="B89">
            <v>2498741</v>
          </cell>
          <cell r="C89" t="str">
            <v>NOELI</v>
          </cell>
          <cell r="E89" t="str">
            <v>AMIGA DA SONIA</v>
          </cell>
          <cell r="F89">
            <v>0</v>
          </cell>
          <cell r="G89">
            <v>41</v>
          </cell>
          <cell r="H89" t="str">
            <v>AMIGA</v>
          </cell>
        </row>
        <row r="90">
          <cell r="A90" t="str">
            <v>NORLEY</v>
          </cell>
          <cell r="B90">
            <v>99963732</v>
          </cell>
          <cell r="C90" t="str">
            <v>NORLEY</v>
          </cell>
          <cell r="E90" t="str">
            <v>NORCOSIL CONSTRUÇÕES CIVIS LTDA</v>
          </cell>
          <cell r="F90" t="str">
            <v>NORLEYBAU@NORCONSIL.COM.BR</v>
          </cell>
          <cell r="G90">
            <v>41</v>
          </cell>
          <cell r="H90" t="str">
            <v>CHEFE</v>
          </cell>
        </row>
        <row r="91">
          <cell r="A91" t="str">
            <v>ORLANDO</v>
          </cell>
          <cell r="B91">
            <v>2888830</v>
          </cell>
          <cell r="C91" t="str">
            <v>ORLANDO</v>
          </cell>
          <cell r="D91">
            <v>91579716</v>
          </cell>
          <cell r="E91" t="str">
            <v>O&amp;M INFORMATICA</v>
          </cell>
          <cell r="F91">
            <v>0</v>
          </cell>
          <cell r="G91">
            <v>41</v>
          </cell>
          <cell r="H91" t="str">
            <v>AMIGO</v>
          </cell>
        </row>
        <row r="92">
          <cell r="A92" t="str">
            <v>OPEREITOR</v>
          </cell>
          <cell r="B92">
            <v>2336387</v>
          </cell>
          <cell r="C92" t="str">
            <v>DURVAL</v>
          </cell>
          <cell r="E92" t="str">
            <v>ASSESSORIA DE COBRANÇA OPEREITOR</v>
          </cell>
          <cell r="F92">
            <v>0</v>
          </cell>
          <cell r="G92">
            <v>41</v>
          </cell>
          <cell r="H92" t="str">
            <v>COBRANÇAS</v>
          </cell>
        </row>
        <row r="93">
          <cell r="A93" t="str">
            <v>PISCINAS</v>
          </cell>
          <cell r="B93">
            <v>3731840</v>
          </cell>
          <cell r="C93" t="str">
            <v>EMILIA</v>
          </cell>
          <cell r="E93" t="str">
            <v>VENEZA PISCINAS</v>
          </cell>
          <cell r="F93">
            <v>0</v>
          </cell>
          <cell r="G93">
            <v>41</v>
          </cell>
          <cell r="H93" t="str">
            <v>PISCINAS</v>
          </cell>
        </row>
        <row r="94">
          <cell r="A94" t="str">
            <v>POLIMIX</v>
          </cell>
          <cell r="B94">
            <v>3730247</v>
          </cell>
          <cell r="C94" t="str">
            <v>JAIME/VALDEMAR</v>
          </cell>
          <cell r="E94" t="str">
            <v>POLIMIX CONCRETO LTDA</v>
          </cell>
          <cell r="F94" t="str">
            <v>PXCB@ONDA.COM.BR</v>
          </cell>
          <cell r="G94">
            <v>41</v>
          </cell>
          <cell r="H94" t="str">
            <v>USINA</v>
          </cell>
        </row>
        <row r="95">
          <cell r="A95" t="str">
            <v>PAMPLONA</v>
          </cell>
          <cell r="B95">
            <v>2428353</v>
          </cell>
          <cell r="C95" t="str">
            <v>EMERSON</v>
          </cell>
          <cell r="E95" t="str">
            <v>OBRA PAMPLONA</v>
          </cell>
          <cell r="F95">
            <v>0</v>
          </cell>
          <cell r="G95">
            <v>41</v>
          </cell>
          <cell r="H95" t="str">
            <v>OBRA</v>
          </cell>
        </row>
        <row r="96">
          <cell r="A96" t="str">
            <v>PORTARIA</v>
          </cell>
          <cell r="B96">
            <v>2393533</v>
          </cell>
          <cell r="C96" t="str">
            <v>MARCOS</v>
          </cell>
          <cell r="E96" t="str">
            <v>Q.S.F</v>
          </cell>
          <cell r="F96">
            <v>0</v>
          </cell>
          <cell r="G96">
            <v>41</v>
          </cell>
          <cell r="H96" t="str">
            <v>QSF</v>
          </cell>
        </row>
        <row r="97">
          <cell r="A97" t="str">
            <v>PATRICIA</v>
          </cell>
          <cell r="B97">
            <v>2229010</v>
          </cell>
          <cell r="C97" t="str">
            <v>PATRICIA</v>
          </cell>
          <cell r="D97">
            <v>99255202</v>
          </cell>
          <cell r="E97" t="str">
            <v>AMIGA FABIO</v>
          </cell>
          <cell r="F97">
            <v>0</v>
          </cell>
          <cell r="G97">
            <v>41</v>
          </cell>
          <cell r="H97" t="str">
            <v>AMIGA</v>
          </cell>
        </row>
        <row r="98">
          <cell r="A98" t="str">
            <v>REVESCON</v>
          </cell>
          <cell r="B98">
            <v>6686400</v>
          </cell>
          <cell r="D98">
            <v>99689878</v>
          </cell>
          <cell r="E98" t="str">
            <v>REVESCON TINTAS</v>
          </cell>
          <cell r="F98">
            <v>0</v>
          </cell>
          <cell r="G98">
            <v>41</v>
          </cell>
          <cell r="H98" t="str">
            <v>TINTAS</v>
          </cell>
        </row>
        <row r="99">
          <cell r="A99" t="str">
            <v>RICARDO</v>
          </cell>
          <cell r="B99">
            <v>2543485</v>
          </cell>
          <cell r="C99" t="str">
            <v>RICARDO</v>
          </cell>
          <cell r="D99">
            <v>30238287</v>
          </cell>
          <cell r="E99" t="str">
            <v>RICARDO AMIGO DO FABIO</v>
          </cell>
          <cell r="F99">
            <v>0</v>
          </cell>
          <cell r="G99">
            <v>41</v>
          </cell>
          <cell r="H99" t="str">
            <v>AMIGO</v>
          </cell>
        </row>
        <row r="100">
          <cell r="A100" t="str">
            <v>RAQUEL</v>
          </cell>
          <cell r="B100">
            <v>3766924</v>
          </cell>
          <cell r="C100" t="str">
            <v>RAQUEL</v>
          </cell>
          <cell r="E100" t="str">
            <v>AMIGA DA SONIA</v>
          </cell>
          <cell r="F100">
            <v>0</v>
          </cell>
          <cell r="G100">
            <v>41</v>
          </cell>
          <cell r="H100" t="str">
            <v>AMIGA</v>
          </cell>
        </row>
        <row r="101">
          <cell r="A101" t="str">
            <v>RMONTEIRO</v>
          </cell>
          <cell r="B101">
            <v>2430745</v>
          </cell>
          <cell r="C101" t="str">
            <v>RICARDO</v>
          </cell>
          <cell r="D101">
            <v>99957638</v>
          </cell>
          <cell r="E101" t="str">
            <v>RICARDO MONTEIRO</v>
          </cell>
          <cell r="F101">
            <v>0</v>
          </cell>
          <cell r="G101">
            <v>41</v>
          </cell>
          <cell r="H101" t="str">
            <v>MADEIRA</v>
          </cell>
        </row>
        <row r="102">
          <cell r="A102" t="str">
            <v>RELOGIO</v>
          </cell>
          <cell r="B102">
            <v>3329622</v>
          </cell>
          <cell r="E102" t="str">
            <v>RELOGIO PONTO</v>
          </cell>
          <cell r="F102">
            <v>0</v>
          </cell>
          <cell r="G102">
            <v>41</v>
          </cell>
          <cell r="H102" t="str">
            <v>CONCERTO</v>
          </cell>
        </row>
        <row r="103">
          <cell r="A103" t="str">
            <v>REI</v>
          </cell>
          <cell r="B103">
            <v>3221414</v>
          </cell>
          <cell r="C103" t="str">
            <v>ALEX</v>
          </cell>
          <cell r="E103" t="str">
            <v>REI DAS FECHADURAS</v>
          </cell>
          <cell r="F103">
            <v>0</v>
          </cell>
          <cell r="G103">
            <v>41</v>
          </cell>
          <cell r="H103" t="str">
            <v>FECHADURAS</v>
          </cell>
        </row>
        <row r="104">
          <cell r="A104" t="str">
            <v>SALA</v>
          </cell>
          <cell r="B104">
            <v>3220212</v>
          </cell>
          <cell r="C104" t="str">
            <v>JEFERSSON</v>
          </cell>
          <cell r="D104">
            <v>91929370</v>
          </cell>
          <cell r="E104" t="str">
            <v>SALAIMPERMEABILIZAÇÕES</v>
          </cell>
          <cell r="F104">
            <v>0</v>
          </cell>
          <cell r="G104">
            <v>41</v>
          </cell>
          <cell r="H104" t="str">
            <v>MANTA</v>
          </cell>
        </row>
        <row r="105">
          <cell r="A105" t="str">
            <v>SALA.</v>
          </cell>
          <cell r="B105">
            <v>3320212</v>
          </cell>
          <cell r="C105" t="str">
            <v>ROBERTO</v>
          </cell>
          <cell r="D105">
            <v>91855454</v>
          </cell>
          <cell r="E105" t="str">
            <v>SALAIMPERMEABILIZAÇÕES</v>
          </cell>
          <cell r="F105">
            <v>0</v>
          </cell>
          <cell r="G105">
            <v>41</v>
          </cell>
          <cell r="H105" t="str">
            <v>MANTA</v>
          </cell>
        </row>
        <row r="106">
          <cell r="A106" t="str">
            <v>STRAPASON</v>
          </cell>
          <cell r="B106">
            <v>2564789</v>
          </cell>
          <cell r="C106" t="str">
            <v>LEANDRO</v>
          </cell>
          <cell r="D106">
            <v>99727611</v>
          </cell>
          <cell r="E106" t="str">
            <v>STRAPASSON TERRAPLENAGEM LTDA - ME</v>
          </cell>
          <cell r="F106">
            <v>0</v>
          </cell>
          <cell r="G106">
            <v>41</v>
          </cell>
          <cell r="H106" t="str">
            <v>MAQUINAS</v>
          </cell>
        </row>
        <row r="107">
          <cell r="A107" t="str">
            <v>SUR</v>
          </cell>
          <cell r="B107">
            <v>2424243</v>
          </cell>
          <cell r="C107" t="str">
            <v>MAURILIO/TITO</v>
          </cell>
          <cell r="D107">
            <v>3404200</v>
          </cell>
          <cell r="E107" t="str">
            <v>ELEVADORES SUR (THYSSEN) S/A</v>
          </cell>
          <cell r="F107" t="str">
            <v>MHORNING@TSUR.COM.BR</v>
          </cell>
          <cell r="G107">
            <v>41</v>
          </cell>
          <cell r="H107" t="str">
            <v>ELEVADORES</v>
          </cell>
        </row>
        <row r="108">
          <cell r="A108" t="str">
            <v>SV</v>
          </cell>
          <cell r="B108">
            <v>3763635</v>
          </cell>
          <cell r="C108" t="str">
            <v>ALEXANDRO</v>
          </cell>
          <cell r="E108" t="str">
            <v>SV EQUIPAMENTOS</v>
          </cell>
          <cell r="F108" t="str">
            <v>SVICLTDA@TERRA.COM.BR</v>
          </cell>
          <cell r="G108">
            <v>41</v>
          </cell>
          <cell r="H108" t="str">
            <v>EQUIPAMENTOS</v>
          </cell>
        </row>
        <row r="109">
          <cell r="A109" t="str">
            <v>SASAZAKI</v>
          </cell>
          <cell r="B109">
            <v>32665216</v>
          </cell>
          <cell r="C109" t="str">
            <v>WILLIAN / ADRIANO</v>
          </cell>
          <cell r="D109">
            <v>99842514</v>
          </cell>
          <cell r="E109" t="str">
            <v>SASAZAKI INDUSTRIA E COMERCIO LTDA</v>
          </cell>
          <cell r="F109" t="str">
            <v>INFO@SASAZAKI.COM.BR</v>
          </cell>
          <cell r="G109">
            <v>41</v>
          </cell>
          <cell r="H109" t="str">
            <v>JANELAS</v>
          </cell>
        </row>
        <row r="110">
          <cell r="A110" t="str">
            <v>SENTINELA</v>
          </cell>
          <cell r="B110">
            <v>3636600</v>
          </cell>
          <cell r="C110" t="str">
            <v>SENTINELA</v>
          </cell>
          <cell r="E110" t="str">
            <v>GRUPO SENTINELA SEGURANÇA</v>
          </cell>
          <cell r="F110">
            <v>0</v>
          </cell>
          <cell r="G110">
            <v>41</v>
          </cell>
          <cell r="H110" t="str">
            <v>SEGURANÇA</v>
          </cell>
        </row>
        <row r="111">
          <cell r="A111" t="str">
            <v>SECONSI</v>
          </cell>
          <cell r="B111">
            <v>3332033</v>
          </cell>
          <cell r="C111" t="str">
            <v>SECONSI</v>
          </cell>
          <cell r="E111" t="str">
            <v>SECONSI</v>
          </cell>
          <cell r="F111">
            <v>0</v>
          </cell>
          <cell r="G111">
            <v>41</v>
          </cell>
          <cell r="H111" t="str">
            <v>MEDICO</v>
          </cell>
        </row>
        <row r="112">
          <cell r="A112" t="str">
            <v>TOCANTINS</v>
          </cell>
          <cell r="B112">
            <v>3492725</v>
          </cell>
          <cell r="C112" t="str">
            <v>ARI</v>
          </cell>
          <cell r="D112">
            <v>99694090</v>
          </cell>
          <cell r="E112" t="str">
            <v>SERRALERIA TOCANTINS</v>
          </cell>
          <cell r="F112">
            <v>0</v>
          </cell>
          <cell r="G112">
            <v>41</v>
          </cell>
          <cell r="H112" t="str">
            <v>CERRALHERIA</v>
          </cell>
        </row>
        <row r="113">
          <cell r="A113" t="str">
            <v>TRANSDETRITOS</v>
          </cell>
          <cell r="B113">
            <v>3471110</v>
          </cell>
          <cell r="C113" t="str">
            <v>TADEU</v>
          </cell>
          <cell r="E113" t="str">
            <v>TRANSDETRITOS LTDA</v>
          </cell>
          <cell r="F113">
            <v>0</v>
          </cell>
          <cell r="G113">
            <v>41</v>
          </cell>
          <cell r="H113" t="str">
            <v>TRANSPORTE</v>
          </cell>
        </row>
        <row r="114">
          <cell r="A114" t="str">
            <v>SULBETON</v>
          </cell>
          <cell r="B114">
            <v>3730204</v>
          </cell>
          <cell r="C114" t="str">
            <v>LILIANE</v>
          </cell>
          <cell r="E114" t="str">
            <v xml:space="preserve">SULBETON IND. E COM. LTDA </v>
          </cell>
          <cell r="F114">
            <v>0</v>
          </cell>
          <cell r="G114">
            <v>41</v>
          </cell>
        </row>
        <row r="115">
          <cell r="A115" t="str">
            <v>TEREZA</v>
          </cell>
          <cell r="B115">
            <v>2788576</v>
          </cell>
          <cell r="C115" t="str">
            <v>TEREZA</v>
          </cell>
          <cell r="E115" t="str">
            <v>TIA TEREZA</v>
          </cell>
          <cell r="F115">
            <v>0</v>
          </cell>
          <cell r="G115">
            <v>41</v>
          </cell>
        </row>
        <row r="116">
          <cell r="A116" t="str">
            <v>TONHÃO</v>
          </cell>
          <cell r="B116">
            <v>3733860</v>
          </cell>
          <cell r="C116" t="str">
            <v>TONHÃO</v>
          </cell>
          <cell r="D116">
            <v>96149766</v>
          </cell>
          <cell r="E116" t="str">
            <v>AMIGO DO AILTOSO</v>
          </cell>
          <cell r="F116">
            <v>0</v>
          </cell>
          <cell r="G116">
            <v>41</v>
          </cell>
        </row>
        <row r="117">
          <cell r="A117" t="str">
            <v>UNIBANCO</v>
          </cell>
          <cell r="B117">
            <v>3222203</v>
          </cell>
          <cell r="C117" t="str">
            <v>ALEXANDRE</v>
          </cell>
          <cell r="D117">
            <v>2219700</v>
          </cell>
          <cell r="E117" t="str">
            <v>UNIBANCO 7089 1038609</v>
          </cell>
          <cell r="F117" t="str">
            <v>WWW.UNIBANCO.COM.BR</v>
          </cell>
          <cell r="G117">
            <v>41</v>
          </cell>
        </row>
        <row r="118">
          <cell r="A118" t="str">
            <v>URCONSIL</v>
          </cell>
          <cell r="B118">
            <v>3824254</v>
          </cell>
          <cell r="C118" t="str">
            <v>ADRIANA</v>
          </cell>
          <cell r="E118" t="str">
            <v>URCONSIL COM. E DISTRIBUIDORA</v>
          </cell>
          <cell r="F118" t="str">
            <v>URCONSIL@NETPAR.COM.BR</v>
          </cell>
          <cell r="G118">
            <v>41</v>
          </cell>
        </row>
        <row r="119">
          <cell r="A119" t="str">
            <v>GLOBO</v>
          </cell>
          <cell r="B119">
            <v>2676498</v>
          </cell>
          <cell r="C119" t="str">
            <v>JOÃO</v>
          </cell>
          <cell r="D119">
            <v>99954665</v>
          </cell>
          <cell r="E119" t="str">
            <v>VIDRAÇARIA GLOBO</v>
          </cell>
          <cell r="F119">
            <v>0</v>
          </cell>
          <cell r="G119">
            <v>41</v>
          </cell>
        </row>
        <row r="120">
          <cell r="A120" t="str">
            <v>VÓ</v>
          </cell>
          <cell r="B120">
            <v>2459952</v>
          </cell>
          <cell r="C120" t="str">
            <v>VÓ</v>
          </cell>
          <cell r="E120" t="str">
            <v>VÓ</v>
          </cell>
          <cell r="F120">
            <v>0</v>
          </cell>
          <cell r="G120">
            <v>41</v>
          </cell>
        </row>
        <row r="121">
          <cell r="A121" t="str">
            <v>VMARTINS</v>
          </cell>
          <cell r="B121">
            <v>3476995</v>
          </cell>
          <cell r="C121" t="str">
            <v>VINICIUS / GILBERTO</v>
          </cell>
          <cell r="E121" t="str">
            <v>V. MARTINS &amp; CIA LTDA</v>
          </cell>
          <cell r="F121">
            <v>0</v>
          </cell>
          <cell r="G121">
            <v>41</v>
          </cell>
          <cell r="H121" t="str">
            <v>EMPREITERA</v>
          </cell>
        </row>
        <row r="122">
          <cell r="A122" t="str">
            <v>POLI</v>
          </cell>
          <cell r="B122">
            <v>99944429</v>
          </cell>
          <cell r="C122" t="str">
            <v>POLI</v>
          </cell>
          <cell r="E122" t="str">
            <v>VOTORANTIN</v>
          </cell>
          <cell r="F122">
            <v>0</v>
          </cell>
          <cell r="G122">
            <v>41</v>
          </cell>
        </row>
        <row r="123">
          <cell r="A123" t="str">
            <v>VOTORANTIN</v>
          </cell>
          <cell r="B123">
            <v>99718599</v>
          </cell>
          <cell r="C123" t="str">
            <v>GILNEI ALEX</v>
          </cell>
          <cell r="D123">
            <v>99718618</v>
          </cell>
          <cell r="E123" t="str">
            <v>VOTORANTIN</v>
          </cell>
          <cell r="F123">
            <v>0</v>
          </cell>
          <cell r="G123">
            <v>41</v>
          </cell>
        </row>
        <row r="124">
          <cell r="A124" t="str">
            <v>CHURRASCO</v>
          </cell>
          <cell r="B124">
            <v>3294949</v>
          </cell>
          <cell r="C124" t="str">
            <v>TADEU</v>
          </cell>
          <cell r="E124" t="str">
            <v>CHURRASQUEIRO</v>
          </cell>
          <cell r="F124">
            <v>0</v>
          </cell>
          <cell r="G124">
            <v>41</v>
          </cell>
        </row>
        <row r="125">
          <cell r="A125" t="str">
            <v>VOTOMASSA</v>
          </cell>
          <cell r="B125">
            <v>3551300</v>
          </cell>
          <cell r="C125" t="str">
            <v>PAULO</v>
          </cell>
          <cell r="D125" t="str">
            <v>COD. 13946</v>
          </cell>
          <cell r="E125" t="str">
            <v>VOTORANTIN PEDIDOS DE ARGAMASSA PRONTA</v>
          </cell>
          <cell r="F125">
            <v>0</v>
          </cell>
          <cell r="G125">
            <v>41</v>
          </cell>
          <cell r="H125" t="str">
            <v>CIMENTO/VOTOMASSA</v>
          </cell>
        </row>
        <row r="126">
          <cell r="A126" t="str">
            <v>VERMONT</v>
          </cell>
          <cell r="B126">
            <v>30198993</v>
          </cell>
          <cell r="C126" t="str">
            <v>ANTONIO</v>
          </cell>
          <cell r="E126" t="str">
            <v>ED. VERMONT</v>
          </cell>
          <cell r="F126">
            <v>0</v>
          </cell>
          <cell r="G126">
            <v>41</v>
          </cell>
        </row>
        <row r="127">
          <cell r="A127" t="str">
            <v>WAGNER</v>
          </cell>
          <cell r="B127">
            <v>91070167</v>
          </cell>
          <cell r="C127" t="str">
            <v>WAGNER</v>
          </cell>
          <cell r="E127" t="str">
            <v>FILHOTE</v>
          </cell>
          <cell r="F127">
            <v>0</v>
          </cell>
          <cell r="G127">
            <v>41</v>
          </cell>
        </row>
        <row r="128">
          <cell r="A128" t="str">
            <v>ZE</v>
          </cell>
          <cell r="B128">
            <v>91968446</v>
          </cell>
          <cell r="C128" t="str">
            <v>ZÉ</v>
          </cell>
          <cell r="E128" t="str">
            <v>WEISOPOSIL CONSTR. CIVIL</v>
          </cell>
          <cell r="F128">
            <v>0</v>
          </cell>
          <cell r="G128">
            <v>41</v>
          </cell>
          <cell r="H128" t="str">
            <v>EMPREITERA</v>
          </cell>
        </row>
        <row r="129">
          <cell r="A129" t="str">
            <v>ZACAFITATEL</v>
          </cell>
          <cell r="B129">
            <v>3333113</v>
          </cell>
          <cell r="C129" t="str">
            <v>ALVARO</v>
          </cell>
          <cell r="E129" t="str">
            <v>ZACAFITATEL MATERIAIS ELÉTRICOS</v>
          </cell>
          <cell r="F129">
            <v>0</v>
          </cell>
          <cell r="G129">
            <v>41</v>
          </cell>
        </row>
        <row r="130">
          <cell r="A130" t="str">
            <v>CJK</v>
          </cell>
          <cell r="B130">
            <v>3322408</v>
          </cell>
          <cell r="C130" t="str">
            <v>JORGE</v>
          </cell>
          <cell r="D130">
            <v>99726999</v>
          </cell>
          <cell r="E130" t="str">
            <v>CJK  ENGENHARIA CIVIL LTDA</v>
          </cell>
          <cell r="F130">
            <v>0</v>
          </cell>
          <cell r="G130">
            <v>41</v>
          </cell>
        </row>
        <row r="131">
          <cell r="A131" t="str">
            <v>DRI</v>
          </cell>
          <cell r="B131">
            <v>4699717743</v>
          </cell>
          <cell r="C131" t="str">
            <v>VALDRIANA</v>
          </cell>
          <cell r="D131">
            <v>2548972</v>
          </cell>
          <cell r="E131" t="str">
            <v>VALDRIANA</v>
          </cell>
          <cell r="F131" t="str">
            <v>VALDRIANA.MARTINELLO@BOL.COM.BR</v>
          </cell>
          <cell r="G131">
            <v>46</v>
          </cell>
          <cell r="H131" t="str">
            <v>AMIGA</v>
          </cell>
        </row>
        <row r="132">
          <cell r="A132" t="str">
            <v>DIRECTV</v>
          </cell>
          <cell r="B132">
            <v>3675868</v>
          </cell>
          <cell r="C132" t="str">
            <v>SELMA</v>
          </cell>
          <cell r="E132" t="str">
            <v>DIRECTV TV POR ASSINATURA</v>
          </cell>
          <cell r="F132" t="str">
            <v>WWW.DIRECTV.COM.BR</v>
          </cell>
          <cell r="G132">
            <v>41</v>
          </cell>
        </row>
        <row r="133">
          <cell r="A133" t="str">
            <v>BRADESCO</v>
          </cell>
          <cell r="B133">
            <v>3210900</v>
          </cell>
          <cell r="C133" t="str">
            <v>3286 64605-8</v>
          </cell>
          <cell r="E133" t="str">
            <v>BANCO BRADESCO</v>
          </cell>
          <cell r="F133" t="str">
            <v>WWW.BRADESCO.COM.BR</v>
          </cell>
          <cell r="G133">
            <v>41</v>
          </cell>
          <cell r="H133" t="str">
            <v>BANCO</v>
          </cell>
        </row>
        <row r="134">
          <cell r="A134" t="str">
            <v>COPEL</v>
          </cell>
          <cell r="B134">
            <v>800410196</v>
          </cell>
          <cell r="D134">
            <v>3105891</v>
          </cell>
          <cell r="E134" t="str">
            <v>COPEL</v>
          </cell>
          <cell r="F134" t="str">
            <v>WWW.COPEL.COM.BR</v>
          </cell>
          <cell r="G134">
            <v>41</v>
          </cell>
        </row>
        <row r="135">
          <cell r="A135" t="str">
            <v>BRICKAWALL</v>
          </cell>
          <cell r="B135">
            <v>6679970</v>
          </cell>
          <cell r="C135" t="str">
            <v>ELAINE</v>
          </cell>
          <cell r="E135" t="str">
            <v>BRICKAWALL COMERCIO DE INDUSTRIALIZADOS LTDA</v>
          </cell>
          <cell r="F135">
            <v>0</v>
          </cell>
          <cell r="G135">
            <v>41</v>
          </cell>
          <cell r="H135" t="str">
            <v>LAJOTAS/MEIOFIOS</v>
          </cell>
        </row>
        <row r="136">
          <cell r="A136" t="str">
            <v>COPLAS</v>
          </cell>
          <cell r="B136">
            <v>2788919</v>
          </cell>
          <cell r="C136" t="str">
            <v>ALEXANDRE</v>
          </cell>
          <cell r="D136">
            <v>1145436126</v>
          </cell>
          <cell r="E136" t="str">
            <v>COPLAS ESPAÇADORES DE FERRAGENS</v>
          </cell>
          <cell r="F136">
            <v>0</v>
          </cell>
          <cell r="G136">
            <v>41</v>
          </cell>
        </row>
        <row r="137">
          <cell r="A137" t="str">
            <v>SH</v>
          </cell>
          <cell r="B137">
            <v>5870877</v>
          </cell>
          <cell r="C137" t="str">
            <v>RENATA / GRAUCIA</v>
          </cell>
          <cell r="E137" t="str">
            <v>SH FORMAS ANDAIMES E ESCORAMENTOS LTDA</v>
          </cell>
          <cell r="F137" t="str">
            <v>CWB@SHFORMAS.COM.BR</v>
          </cell>
          <cell r="G137">
            <v>41</v>
          </cell>
          <cell r="H137" t="str">
            <v>LOCAÇÃO</v>
          </cell>
        </row>
        <row r="138">
          <cell r="A138" t="str">
            <v>TOPOGRAFO</v>
          </cell>
          <cell r="B138">
            <v>5854047</v>
          </cell>
          <cell r="C138" t="str">
            <v>MARCOS</v>
          </cell>
          <cell r="D138">
            <v>91990004</v>
          </cell>
          <cell r="E138" t="str">
            <v>TOPOGRAFO</v>
          </cell>
          <cell r="F138">
            <v>0</v>
          </cell>
          <cell r="G138">
            <v>41</v>
          </cell>
        </row>
        <row r="139">
          <cell r="A139" t="str">
            <v>VALDECIR</v>
          </cell>
          <cell r="B139">
            <v>91536943</v>
          </cell>
          <cell r="C139" t="str">
            <v>VALDECIR</v>
          </cell>
          <cell r="E139" t="str">
            <v>CASA</v>
          </cell>
          <cell r="F139">
            <v>0</v>
          </cell>
          <cell r="G139">
            <v>41</v>
          </cell>
        </row>
        <row r="140">
          <cell r="A140" t="str">
            <v>PEDROSO</v>
          </cell>
          <cell r="B140">
            <v>3425432</v>
          </cell>
          <cell r="C140" t="str">
            <v>CESAR</v>
          </cell>
          <cell r="D140">
            <v>3425494</v>
          </cell>
          <cell r="E140" t="str">
            <v>PEDROSO REI DOS TAPETES</v>
          </cell>
          <cell r="F140">
            <v>0</v>
          </cell>
          <cell r="G140">
            <v>41</v>
          </cell>
        </row>
        <row r="141">
          <cell r="A141" t="str">
            <v>BELGO</v>
          </cell>
          <cell r="B141">
            <v>2122828</v>
          </cell>
          <cell r="C141" t="str">
            <v>JULIO</v>
          </cell>
          <cell r="D141">
            <v>2122800</v>
          </cell>
          <cell r="E141" t="str">
            <v>BELGO MINEIRA PART. IND. E COM. S/A</v>
          </cell>
          <cell r="F141" t="str">
            <v>CCA.BELGOPRONTO@AVALON.SUL.COM.BR</v>
          </cell>
          <cell r="G141">
            <v>41</v>
          </cell>
          <cell r="H141" t="str">
            <v>AÇO</v>
          </cell>
        </row>
        <row r="142">
          <cell r="A142" t="str">
            <v>CETRONIC</v>
          </cell>
          <cell r="B142">
            <v>3330014</v>
          </cell>
          <cell r="C142" t="str">
            <v>MARCIO</v>
          </cell>
          <cell r="D142">
            <v>3330014</v>
          </cell>
          <cell r="E142" t="str">
            <v>CETRONIC</v>
          </cell>
          <cell r="F142">
            <v>0</v>
          </cell>
          <cell r="G142">
            <v>41</v>
          </cell>
        </row>
        <row r="143">
          <cell r="A143" t="str">
            <v>METRONIC</v>
          </cell>
          <cell r="B143">
            <v>3343267</v>
          </cell>
          <cell r="C143" t="str">
            <v>FRANCO</v>
          </cell>
          <cell r="D143">
            <v>3343267</v>
          </cell>
          <cell r="E143" t="str">
            <v>METRONIC</v>
          </cell>
          <cell r="F143">
            <v>0</v>
          </cell>
          <cell r="G143">
            <v>41</v>
          </cell>
        </row>
        <row r="144">
          <cell r="A144" t="str">
            <v>PLAFORTE</v>
          </cell>
          <cell r="B144">
            <v>3464645</v>
          </cell>
          <cell r="C144" t="str">
            <v>SILVESTRE</v>
          </cell>
          <cell r="D144">
            <v>3464645</v>
          </cell>
          <cell r="E144" t="str">
            <v>PLAFORTE</v>
          </cell>
          <cell r="F144" t="str">
            <v>PLAFORTE@UOL.COM.BR</v>
          </cell>
          <cell r="G144">
            <v>41</v>
          </cell>
        </row>
        <row r="145">
          <cell r="A145" t="str">
            <v>A RIEPING</v>
          </cell>
          <cell r="B145">
            <v>3333030</v>
          </cell>
          <cell r="C145" t="str">
            <v>LUIZ</v>
          </cell>
          <cell r="D145">
            <v>30151530</v>
          </cell>
          <cell r="E145" t="str">
            <v>A RIEPING E CIA LTDA</v>
          </cell>
          <cell r="F145" t="str">
            <v>BOMBAS@Arieping.com.br</v>
          </cell>
          <cell r="G145">
            <v>41</v>
          </cell>
          <cell r="H145" t="str">
            <v>BOMBAS</v>
          </cell>
        </row>
        <row r="146">
          <cell r="A146" t="str">
            <v>CASABOMBAS</v>
          </cell>
          <cell r="B146">
            <v>3220002</v>
          </cell>
          <cell r="C146" t="str">
            <v>PAULO</v>
          </cell>
          <cell r="D146">
            <v>3220002</v>
          </cell>
          <cell r="E146" t="str">
            <v>CASA DAS BOMBAS LTDA</v>
          </cell>
          <cell r="F146" t="str">
            <v>BOMBAS@CASABOMBAS.COM.BR</v>
          </cell>
          <cell r="G146">
            <v>41</v>
          </cell>
          <cell r="H146" t="str">
            <v>BOMBAS</v>
          </cell>
        </row>
        <row r="147">
          <cell r="A147" t="str">
            <v>ROCA</v>
          </cell>
          <cell r="B147">
            <v>2443799</v>
          </cell>
          <cell r="C147" t="str">
            <v>MILTON</v>
          </cell>
          <cell r="D147">
            <v>3443799</v>
          </cell>
          <cell r="E147" t="str">
            <v>ROCA BRASIL LTDA</v>
          </cell>
          <cell r="F147">
            <v>0</v>
          </cell>
          <cell r="G147">
            <v>41</v>
          </cell>
          <cell r="H147" t="str">
            <v>CX SANITÁRIA</v>
          </cell>
        </row>
        <row r="148">
          <cell r="A148" t="str">
            <v>MADECON</v>
          </cell>
          <cell r="B148">
            <v>2783076</v>
          </cell>
          <cell r="C148" t="str">
            <v>ANTONIO</v>
          </cell>
          <cell r="D148">
            <v>99950112</v>
          </cell>
          <cell r="E148" t="str">
            <v>MADECON COMPENSADOS DE MADEIRA</v>
          </cell>
          <cell r="F148" t="str">
            <v>MADECOMTZT@HOTMAIL.COM</v>
          </cell>
          <cell r="G148">
            <v>41</v>
          </cell>
          <cell r="H148" t="str">
            <v>COMPENSADO</v>
          </cell>
        </row>
        <row r="149">
          <cell r="A149" t="str">
            <v>RICAMIX</v>
          </cell>
          <cell r="B149">
            <v>6434903</v>
          </cell>
          <cell r="C149" t="str">
            <v>ATENDENTE</v>
          </cell>
          <cell r="E149" t="str">
            <v>RICAMIX CONTR. CIVIS LTDA</v>
          </cell>
          <cell r="F149">
            <v>0</v>
          </cell>
          <cell r="G149">
            <v>41</v>
          </cell>
          <cell r="H149" t="str">
            <v>USINA</v>
          </cell>
        </row>
        <row r="150">
          <cell r="A150" t="str">
            <v>ENGEMIX</v>
          </cell>
          <cell r="B150">
            <v>3762299</v>
          </cell>
          <cell r="C150" t="str">
            <v>ADEMAR</v>
          </cell>
          <cell r="E150" t="str">
            <v>ENGEMIX</v>
          </cell>
          <cell r="F150" t="str">
            <v>JOSE@ENGEMIX.COM.BR</v>
          </cell>
          <cell r="G150">
            <v>41</v>
          </cell>
          <cell r="H150" t="str">
            <v>USINA</v>
          </cell>
        </row>
        <row r="151">
          <cell r="A151" t="str">
            <v>ARCOBRAS</v>
          </cell>
          <cell r="B151">
            <v>3544166</v>
          </cell>
          <cell r="C151" t="str">
            <v>ORIENTE</v>
          </cell>
          <cell r="E151" t="str">
            <v>ARCOBRAS ARG. E CONCRETO DO BRASIL LTDA</v>
          </cell>
          <cell r="F151" t="str">
            <v>ARCOBRAS@ONDA.COM.BR</v>
          </cell>
          <cell r="G151">
            <v>41</v>
          </cell>
          <cell r="H151" t="str">
            <v>USINA</v>
          </cell>
        </row>
        <row r="152">
          <cell r="A152" t="str">
            <v>SENAI</v>
          </cell>
          <cell r="B152">
            <v>2187594</v>
          </cell>
          <cell r="C152" t="str">
            <v>ELIANE</v>
          </cell>
          <cell r="D152">
            <v>2187516</v>
          </cell>
          <cell r="E152" t="str">
            <v>SENAI CENTRO DE TEC. E EDUCAÇÃO PROF. CTBA</v>
          </cell>
          <cell r="F152">
            <v>0</v>
          </cell>
          <cell r="G152">
            <v>41</v>
          </cell>
          <cell r="H152" t="str">
            <v>CONSUTORIA</v>
          </cell>
        </row>
        <row r="153">
          <cell r="A153" t="str">
            <v>JUSTAQUE</v>
          </cell>
          <cell r="B153">
            <v>3395006</v>
          </cell>
          <cell r="C153" t="str">
            <v>LEDA</v>
          </cell>
          <cell r="E153" t="str">
            <v>JUSTAQUE - JUSTO E TANQUE S/C LTDA</v>
          </cell>
          <cell r="F153" t="str">
            <v>PLOT@GHSINFO.COM.BR</v>
          </cell>
          <cell r="G153">
            <v>41</v>
          </cell>
          <cell r="H153" t="str">
            <v>DIVERSOS</v>
          </cell>
        </row>
        <row r="154">
          <cell r="A154" t="str">
            <v>SLD</v>
          </cell>
          <cell r="B154">
            <v>3457192</v>
          </cell>
          <cell r="C154" t="str">
            <v>LAERCIO / SERGIO</v>
          </cell>
          <cell r="E154" t="str">
            <v>SLD INFORMATICA LTDA</v>
          </cell>
          <cell r="F154" t="str">
            <v>SLD@SLDINFORMATICA.COM.BR</v>
          </cell>
          <cell r="G154">
            <v>41</v>
          </cell>
          <cell r="H154" t="str">
            <v>EQUI. INFORMATICA</v>
          </cell>
        </row>
        <row r="155">
          <cell r="A155" t="str">
            <v>KURT</v>
          </cell>
          <cell r="B155">
            <v>2448404</v>
          </cell>
          <cell r="C155" t="str">
            <v>VALDINEI</v>
          </cell>
          <cell r="D155">
            <v>2439333</v>
          </cell>
          <cell r="E155" t="str">
            <v>KURT - STROBEL</v>
          </cell>
          <cell r="F155">
            <v>0</v>
          </cell>
          <cell r="G155">
            <v>41</v>
          </cell>
          <cell r="H155" t="str">
            <v>ELETRICO</v>
          </cell>
        </row>
        <row r="156">
          <cell r="A156" t="str">
            <v>IRIEL</v>
          </cell>
          <cell r="B156">
            <v>4784122</v>
          </cell>
          <cell r="C156" t="str">
            <v>RENICE</v>
          </cell>
          <cell r="D156">
            <v>4784111</v>
          </cell>
          <cell r="E156" t="str">
            <v>IRIEL - IND. ELETRICA LTDA</v>
          </cell>
          <cell r="F156" t="str">
            <v>COMERCIAL@IRIEL.COM.BR</v>
          </cell>
          <cell r="G156">
            <v>41</v>
          </cell>
          <cell r="H156" t="str">
            <v>ELETRICO</v>
          </cell>
        </row>
        <row r="157">
          <cell r="A157" t="str">
            <v>POLIERGONI</v>
          </cell>
          <cell r="B157">
            <v>6672288</v>
          </cell>
          <cell r="C157" t="str">
            <v>CARLOS</v>
          </cell>
          <cell r="D157">
            <v>6673188</v>
          </cell>
          <cell r="E157" t="str">
            <v>POLIERGONI. C. PLASTICAS LTDA</v>
          </cell>
          <cell r="F157" t="str">
            <v>POLIERGON@BRTURBO.COM.BR</v>
          </cell>
          <cell r="G157">
            <v>41</v>
          </cell>
          <cell r="H157" t="str">
            <v>ELETRICO</v>
          </cell>
        </row>
        <row r="158">
          <cell r="A158" t="str">
            <v>EQUIPE</v>
          </cell>
          <cell r="B158">
            <v>33427226</v>
          </cell>
          <cell r="C158" t="str">
            <v>MARCIO</v>
          </cell>
          <cell r="E158" t="str">
            <v>EQUIPE REP. COMERCIAIS LTDA</v>
          </cell>
          <cell r="F158">
            <v>0</v>
          </cell>
          <cell r="G158">
            <v>41</v>
          </cell>
          <cell r="H158" t="str">
            <v>ELETRICO</v>
          </cell>
        </row>
        <row r="159">
          <cell r="A159" t="str">
            <v>LUMICENTER</v>
          </cell>
          <cell r="B159">
            <v>3355854</v>
          </cell>
          <cell r="C159" t="str">
            <v>NILTON</v>
          </cell>
          <cell r="E159" t="str">
            <v>LUMICENTER LTDA</v>
          </cell>
          <cell r="F159" t="str">
            <v>NILTON.RELUMI@BRTURBO.COM.BR</v>
          </cell>
          <cell r="G159">
            <v>41</v>
          </cell>
          <cell r="H159" t="str">
            <v>ELETRICO</v>
          </cell>
        </row>
        <row r="160">
          <cell r="A160" t="str">
            <v>MONTALTO</v>
          </cell>
          <cell r="B160">
            <v>2238444</v>
          </cell>
          <cell r="C160" t="str">
            <v>EDELCLAITON</v>
          </cell>
          <cell r="E160" t="str">
            <v>MONTALTO - M.V. REPRES. LTDA</v>
          </cell>
          <cell r="F160" t="str">
            <v>EDELCLAITON@BOL.COM.BR</v>
          </cell>
          <cell r="G160">
            <v>41</v>
          </cell>
          <cell r="H160" t="str">
            <v>ELETRICO</v>
          </cell>
        </row>
        <row r="161">
          <cell r="A161" t="str">
            <v>ALTERNATIVA</v>
          </cell>
          <cell r="B161">
            <v>30276680</v>
          </cell>
          <cell r="C161" t="str">
            <v>EDISON</v>
          </cell>
          <cell r="E161" t="str">
            <v>ALTERNATIVA COM. DE MAT. ELETRICO E HIDR.</v>
          </cell>
          <cell r="F161">
            <v>0</v>
          </cell>
          <cell r="G161">
            <v>41</v>
          </cell>
          <cell r="H161" t="str">
            <v>ELETRICO</v>
          </cell>
        </row>
        <row r="162">
          <cell r="A162" t="str">
            <v>HERCULES</v>
          </cell>
          <cell r="B162">
            <v>5256700</v>
          </cell>
          <cell r="C162" t="str">
            <v>MARCIO</v>
          </cell>
          <cell r="D162">
            <v>5258373</v>
          </cell>
          <cell r="E162" t="str">
            <v>ELETRO HERCULES LTDA</v>
          </cell>
          <cell r="F162" t="str">
            <v>MARCIO@ELETROHERCULES.COM.BR</v>
          </cell>
          <cell r="G162">
            <v>41</v>
          </cell>
          <cell r="H162" t="str">
            <v>ELETRICO</v>
          </cell>
        </row>
        <row r="163">
          <cell r="A163" t="str">
            <v>VERSATIL</v>
          </cell>
          <cell r="B163">
            <v>6681212</v>
          </cell>
          <cell r="C163" t="str">
            <v>DANIEL</v>
          </cell>
          <cell r="E163" t="str">
            <v>ANDAIMES VERSATIL EQUIP. CONST. CIVIL</v>
          </cell>
          <cell r="F163" t="str">
            <v>ATENDIMENTO@VERSATILANDAIMES.COM.BR</v>
          </cell>
          <cell r="G163">
            <v>41</v>
          </cell>
          <cell r="H163" t="str">
            <v>ELEVADORES</v>
          </cell>
        </row>
        <row r="164">
          <cell r="A164" t="str">
            <v>ELEVASUL</v>
          </cell>
          <cell r="B164">
            <v>2768898</v>
          </cell>
          <cell r="C164" t="str">
            <v>ANTONIO</v>
          </cell>
          <cell r="E164" t="str">
            <v>ELEVASUL - EQUIP. CONSTR. CIVIL LTDA</v>
          </cell>
          <cell r="F164" t="str">
            <v>ELEVASUL@ELEVASUL.COM.BR</v>
          </cell>
          <cell r="G164">
            <v>41</v>
          </cell>
          <cell r="H164" t="str">
            <v>ELEVADORES</v>
          </cell>
        </row>
        <row r="165">
          <cell r="A165" t="str">
            <v>ETIENE</v>
          </cell>
          <cell r="B165">
            <v>3675556</v>
          </cell>
          <cell r="C165" t="str">
            <v>MARCIO</v>
          </cell>
          <cell r="E165" t="str">
            <v>ETIENE REPRESENTAÇÕES COMERCIAIS</v>
          </cell>
          <cell r="F165" t="str">
            <v>ETIENE.REP@BOL.COM.BR</v>
          </cell>
          <cell r="G165">
            <v>41</v>
          </cell>
          <cell r="H165" t="str">
            <v>EQUIPAMENTOS</v>
          </cell>
        </row>
        <row r="166">
          <cell r="A166" t="str">
            <v>MUELLER</v>
          </cell>
          <cell r="B166">
            <v>3761825</v>
          </cell>
          <cell r="C166" t="str">
            <v>FAUSTO</v>
          </cell>
          <cell r="D166">
            <v>2761064</v>
          </cell>
          <cell r="E166" t="str">
            <v>C.º MUELLER</v>
          </cell>
          <cell r="F166" t="str">
            <v>WEG.REVENDA@COMUELLER.COM.BR</v>
          </cell>
          <cell r="G166">
            <v>41</v>
          </cell>
          <cell r="H166" t="str">
            <v>EQUIPAMENTOS</v>
          </cell>
        </row>
        <row r="167">
          <cell r="A167" t="str">
            <v>ICO</v>
          </cell>
          <cell r="B167">
            <v>3164100</v>
          </cell>
          <cell r="C167" t="str">
            <v>LUCIANE</v>
          </cell>
          <cell r="D167">
            <v>3164141</v>
          </cell>
          <cell r="E167" t="str">
            <v>ICO COMERCIAL LTDA</v>
          </cell>
          <cell r="F167" t="str">
            <v>LUCIANERODRIGU@FG.COM.BR</v>
          </cell>
          <cell r="G167">
            <v>41</v>
          </cell>
          <cell r="H167" t="str">
            <v>EQUIPAMENTOS</v>
          </cell>
        </row>
        <row r="168">
          <cell r="A168" t="str">
            <v>ALUTEC</v>
          </cell>
          <cell r="B168">
            <v>3766600</v>
          </cell>
          <cell r="C168" t="str">
            <v>ROBERTO</v>
          </cell>
          <cell r="E168" t="str">
            <v>ALUTEC MONTAGENS ESQ. DE ALUMINIO LTDA</v>
          </cell>
          <cell r="F168">
            <v>0</v>
          </cell>
          <cell r="G168">
            <v>41</v>
          </cell>
          <cell r="H168" t="str">
            <v>ALUMINIO</v>
          </cell>
        </row>
        <row r="169">
          <cell r="A169" t="str">
            <v>ALUMITEC</v>
          </cell>
          <cell r="B169">
            <v>3764654</v>
          </cell>
          <cell r="C169" t="str">
            <v>CAROLINA</v>
          </cell>
          <cell r="E169" t="str">
            <v>ALUMITEC IND. E COM. DE ESQUADRIAS LTDA</v>
          </cell>
          <cell r="F169" t="str">
            <v>ALUMITEC@ALUMITEC.IND.COM</v>
          </cell>
          <cell r="G169">
            <v>41</v>
          </cell>
          <cell r="H169" t="str">
            <v>ALUMINIO</v>
          </cell>
        </row>
        <row r="170">
          <cell r="A170" t="str">
            <v>EUCATEX</v>
          </cell>
          <cell r="B170">
            <v>3676057</v>
          </cell>
          <cell r="C170" t="str">
            <v>MOACIR</v>
          </cell>
          <cell r="D170">
            <v>99756849</v>
          </cell>
          <cell r="E170" t="str">
            <v>EUCATEX S/A</v>
          </cell>
          <cell r="F170">
            <v>0</v>
          </cell>
          <cell r="G170">
            <v>41</v>
          </cell>
          <cell r="H170" t="str">
            <v>PORTAS</v>
          </cell>
        </row>
        <row r="171">
          <cell r="A171" t="str">
            <v>LA FONTAINER</v>
          </cell>
          <cell r="B171">
            <v>2751616</v>
          </cell>
          <cell r="C171" t="str">
            <v>ROBERTO</v>
          </cell>
          <cell r="E171" t="str">
            <v>LA FONTAINER REP. COM.</v>
          </cell>
          <cell r="F171" t="str">
            <v>LAFONTAINE@GPNET.COM.BR</v>
          </cell>
          <cell r="G171">
            <v>41</v>
          </cell>
          <cell r="H171" t="str">
            <v>FERRAGENS</v>
          </cell>
        </row>
        <row r="172">
          <cell r="A172" t="str">
            <v>QUALITA</v>
          </cell>
          <cell r="B172">
            <v>30165510</v>
          </cell>
          <cell r="C172" t="str">
            <v>RICARDO/SILAS</v>
          </cell>
          <cell r="D172">
            <v>91538773</v>
          </cell>
          <cell r="E172" t="str">
            <v>QUALITA ACABAMENTOS</v>
          </cell>
          <cell r="F172" t="str">
            <v>RICARDO@QUALITAACABAMENTOS.COM.BR</v>
          </cell>
          <cell r="G172">
            <v>41</v>
          </cell>
          <cell r="H172" t="str">
            <v>FERRAGENS</v>
          </cell>
        </row>
        <row r="173">
          <cell r="A173" t="str">
            <v>LOS ANGELES</v>
          </cell>
          <cell r="B173">
            <v>3334554</v>
          </cell>
          <cell r="C173" t="str">
            <v>ALVARO</v>
          </cell>
          <cell r="E173" t="str">
            <v>LOS ANGELES</v>
          </cell>
          <cell r="F173" t="str">
            <v>ALVARO@LOSANGELES.COM.BR</v>
          </cell>
          <cell r="G173">
            <v>41</v>
          </cell>
          <cell r="H173" t="str">
            <v>HIDRAULICA</v>
          </cell>
        </row>
        <row r="174">
          <cell r="A174" t="str">
            <v>DUILIO</v>
          </cell>
          <cell r="B174">
            <v>2225781</v>
          </cell>
          <cell r="C174" t="str">
            <v>PAULO</v>
          </cell>
          <cell r="D174">
            <v>2225849</v>
          </cell>
          <cell r="E174" t="str">
            <v>DUILIO NIGRO REP. COM. S/C</v>
          </cell>
          <cell r="F174" t="str">
            <v>DUILIO@BSI.COM.BR</v>
          </cell>
          <cell r="G174">
            <v>41</v>
          </cell>
          <cell r="H174" t="str">
            <v>HIDRAULICA</v>
          </cell>
        </row>
        <row r="175">
          <cell r="A175" t="str">
            <v>KOMPATSCHER</v>
          </cell>
          <cell r="B175">
            <v>3323133</v>
          </cell>
          <cell r="C175" t="str">
            <v>JOAQUIM</v>
          </cell>
          <cell r="D175">
            <v>3323133</v>
          </cell>
          <cell r="E175" t="str">
            <v>KOMPATSCHER E CIA LTDA</v>
          </cell>
          <cell r="F175" t="str">
            <v>GERAL@KOMPATSCHER.COM.BR</v>
          </cell>
          <cell r="G175">
            <v>41</v>
          </cell>
          <cell r="H175" t="str">
            <v>HIDRAULICA</v>
          </cell>
        </row>
        <row r="176">
          <cell r="A176" t="str">
            <v>AUXILIAR</v>
          </cell>
          <cell r="B176">
            <v>3231188</v>
          </cell>
          <cell r="C176" t="str">
            <v>DARCI</v>
          </cell>
          <cell r="E176" t="str">
            <v>AUXILIAR IMOVEIS LTDA</v>
          </cell>
          <cell r="F176" t="str">
            <v>AUXILIARIMOVEIS@BOL.COM.BR</v>
          </cell>
          <cell r="G176">
            <v>41</v>
          </cell>
          <cell r="H176" t="str">
            <v>IMOBILIARIA</v>
          </cell>
        </row>
        <row r="177">
          <cell r="A177" t="str">
            <v>TECNOCEL</v>
          </cell>
          <cell r="B177">
            <v>3732006</v>
          </cell>
          <cell r="C177" t="str">
            <v>ANTONIO CARLOS</v>
          </cell>
          <cell r="D177">
            <v>3733205</v>
          </cell>
          <cell r="E177" t="str">
            <v>TECNOCELL</v>
          </cell>
          <cell r="F177" t="str">
            <v>TECNOCELLGM@TECNOCELL.COM.BR</v>
          </cell>
          <cell r="G177">
            <v>41</v>
          </cell>
          <cell r="H177" t="str">
            <v>ISOPOR</v>
          </cell>
        </row>
        <row r="178">
          <cell r="A178" t="str">
            <v>MACROTERM</v>
          </cell>
          <cell r="B178">
            <v>6671001</v>
          </cell>
          <cell r="C178" t="str">
            <v>MARI</v>
          </cell>
          <cell r="E178" t="str">
            <v>MACROTERM.IND. COM. TERMOINDUSTRIAIS</v>
          </cell>
          <cell r="F178" t="str">
            <v>MACROTERM@MACROTERM.COM.BR</v>
          </cell>
          <cell r="G178">
            <v>41</v>
          </cell>
          <cell r="H178" t="str">
            <v>ISOPOR</v>
          </cell>
        </row>
        <row r="179">
          <cell r="A179" t="str">
            <v>K&amp;L</v>
          </cell>
          <cell r="B179">
            <v>3827666</v>
          </cell>
          <cell r="C179" t="str">
            <v>CLEBER</v>
          </cell>
          <cell r="E179" t="str">
            <v>K&amp;L LABORATÓRIO DE METROLOGIA</v>
          </cell>
          <cell r="F179">
            <v>0</v>
          </cell>
          <cell r="G179">
            <v>41</v>
          </cell>
          <cell r="H179" t="str">
            <v>LABORATORIAIS</v>
          </cell>
        </row>
        <row r="180">
          <cell r="A180" t="str">
            <v>BEM LAJES</v>
          </cell>
          <cell r="B180">
            <v>3361800</v>
          </cell>
          <cell r="C180" t="str">
            <v>EMERSON</v>
          </cell>
          <cell r="E180" t="str">
            <v>BEM LAJES E SISTEMAS ESTRUTURAIS LTDA</v>
          </cell>
          <cell r="F180">
            <v>0</v>
          </cell>
          <cell r="G180">
            <v>41</v>
          </cell>
          <cell r="H180" t="str">
            <v>LAJES</v>
          </cell>
        </row>
        <row r="181">
          <cell r="A181" t="str">
            <v>SULZEK</v>
          </cell>
          <cell r="B181">
            <v>2265336</v>
          </cell>
          <cell r="C181" t="str">
            <v>TEREZA</v>
          </cell>
          <cell r="E181" t="str">
            <v>IRMÃOS SULZEK LTDA CONSERVARE</v>
          </cell>
          <cell r="F181">
            <v>0</v>
          </cell>
          <cell r="G181">
            <v>41</v>
          </cell>
          <cell r="H181" t="str">
            <v>LIMPEZA FINAL</v>
          </cell>
        </row>
        <row r="182">
          <cell r="A182" t="str">
            <v>ARAUFER</v>
          </cell>
          <cell r="B182">
            <v>6431043</v>
          </cell>
          <cell r="C182" t="str">
            <v>LUIZ/ELIZETE</v>
          </cell>
          <cell r="D182">
            <v>6434729</v>
          </cell>
          <cell r="E182" t="str">
            <v>ARAUFER ESTRUTURAIS METALICAS</v>
          </cell>
          <cell r="F182">
            <v>0</v>
          </cell>
          <cell r="G182">
            <v>41</v>
          </cell>
          <cell r="H182" t="str">
            <v>LOCAÇÃO</v>
          </cell>
        </row>
        <row r="183">
          <cell r="A183" t="str">
            <v>MANFRA</v>
          </cell>
          <cell r="B183">
            <v>2326075</v>
          </cell>
          <cell r="C183" t="str">
            <v>SANDRA</v>
          </cell>
          <cell r="D183">
            <v>2326584</v>
          </cell>
          <cell r="E183" t="str">
            <v>MANFRA E COMPANHIA LTDA</v>
          </cell>
          <cell r="F183" t="str">
            <v>SANDRATAVARES@MANFRA.COM.BR</v>
          </cell>
          <cell r="G183">
            <v>41</v>
          </cell>
          <cell r="H183" t="str">
            <v>LOCAÇÃO</v>
          </cell>
        </row>
        <row r="184">
          <cell r="A184" t="str">
            <v>LOCABRAS</v>
          </cell>
          <cell r="B184">
            <v>3327555</v>
          </cell>
          <cell r="E184" t="str">
            <v>LOCABRAS LOC. FERR. ELET.</v>
          </cell>
          <cell r="F184">
            <v>0</v>
          </cell>
          <cell r="G184">
            <v>41</v>
          </cell>
          <cell r="H184" t="str">
            <v>LOCAÇÃO</v>
          </cell>
        </row>
        <row r="185">
          <cell r="A185" t="str">
            <v>ORPEC</v>
          </cell>
          <cell r="B185">
            <v>2643111</v>
          </cell>
          <cell r="C185" t="str">
            <v>PAULO</v>
          </cell>
          <cell r="D185">
            <v>2643111</v>
          </cell>
          <cell r="E185" t="str">
            <v>ORPEC ENG. IND. E COM. LTDA</v>
          </cell>
          <cell r="F185" t="str">
            <v>ORPEC@ONDA.COM.BR</v>
          </cell>
          <cell r="G185">
            <v>41</v>
          </cell>
          <cell r="H185" t="str">
            <v>LOCAÇÃO</v>
          </cell>
        </row>
        <row r="186">
          <cell r="A186" t="str">
            <v>LEVEL</v>
          </cell>
          <cell r="B186">
            <v>3427443</v>
          </cell>
          <cell r="C186" t="str">
            <v>PAULO</v>
          </cell>
          <cell r="D186">
            <v>99724768</v>
          </cell>
          <cell r="E186" t="str">
            <v>ENG. LEVEL ENG. &amp; CONSULTORIA</v>
          </cell>
          <cell r="F186" t="str">
            <v>ENGEVEL@ENGEVEL.COM.BR</v>
          </cell>
          <cell r="G186">
            <v>41</v>
          </cell>
          <cell r="H186" t="str">
            <v>LOCAÇÃO</v>
          </cell>
        </row>
        <row r="187">
          <cell r="A187" t="str">
            <v>NELEAN</v>
          </cell>
          <cell r="B187">
            <v>2573950</v>
          </cell>
          <cell r="C187" t="str">
            <v>NEZIO</v>
          </cell>
          <cell r="D187">
            <v>91985251</v>
          </cell>
          <cell r="E187" t="str">
            <v>NELEAN EMPREITEIRA</v>
          </cell>
          <cell r="F187">
            <v>0</v>
          </cell>
          <cell r="G187">
            <v>41</v>
          </cell>
          <cell r="H187" t="str">
            <v>EMPREITERA</v>
          </cell>
        </row>
        <row r="188">
          <cell r="A188" t="str">
            <v>GILGAL</v>
          </cell>
          <cell r="B188">
            <v>3677473</v>
          </cell>
          <cell r="C188" t="str">
            <v>CLODAIR</v>
          </cell>
          <cell r="D188">
            <v>91466211</v>
          </cell>
          <cell r="E188" t="str">
            <v>GILGAL PINTURAS</v>
          </cell>
          <cell r="F188">
            <v>0</v>
          </cell>
          <cell r="G188">
            <v>41</v>
          </cell>
          <cell r="H188" t="str">
            <v>EMPREITERA</v>
          </cell>
        </row>
        <row r="189">
          <cell r="A189" t="str">
            <v>CASANOVA</v>
          </cell>
          <cell r="B189">
            <v>3275750</v>
          </cell>
          <cell r="C189" t="str">
            <v>ROMÃO</v>
          </cell>
          <cell r="E189" t="str">
            <v>CASA NOVA EMPREITEIRA DE MÃO DE OBRA</v>
          </cell>
          <cell r="F189">
            <v>0</v>
          </cell>
          <cell r="G189">
            <v>41</v>
          </cell>
          <cell r="H189" t="str">
            <v>EMPREITERA</v>
          </cell>
        </row>
        <row r="190">
          <cell r="A190" t="str">
            <v>RK&amp;S</v>
          </cell>
          <cell r="B190">
            <v>3333200</v>
          </cell>
          <cell r="C190" t="str">
            <v>JOÃO ALBERTO</v>
          </cell>
          <cell r="E190" t="str">
            <v>RK&amp;S ENGENHARIA DE ESTRUTURAS LTDA</v>
          </cell>
          <cell r="F190" t="str">
            <v>RKS@RKS.COM.BR</v>
          </cell>
          <cell r="G190">
            <v>48</v>
          </cell>
          <cell r="H190" t="str">
            <v>EMPREITERA</v>
          </cell>
        </row>
        <row r="191">
          <cell r="A191" t="str">
            <v>RESOLVE</v>
          </cell>
          <cell r="B191">
            <v>2361785</v>
          </cell>
          <cell r="C191" t="str">
            <v>MANOEL</v>
          </cell>
          <cell r="D191">
            <v>2567461</v>
          </cell>
          <cell r="E191" t="str">
            <v>RESOLVE COM. ART. P/ ACAB. DECORAÇÕES LTDA</v>
          </cell>
          <cell r="F191">
            <v>0</v>
          </cell>
          <cell r="G191">
            <v>41</v>
          </cell>
          <cell r="H191" t="str">
            <v>EMPREITERA</v>
          </cell>
        </row>
        <row r="192">
          <cell r="A192" t="str">
            <v>SERGIO</v>
          </cell>
          <cell r="B192">
            <v>3728304</v>
          </cell>
          <cell r="C192" t="str">
            <v>SERGIO</v>
          </cell>
          <cell r="D192">
            <v>3728304</v>
          </cell>
          <cell r="E192" t="str">
            <v>SERGIO PALMEIRA DA SILVA &amp; CIA LTDA</v>
          </cell>
          <cell r="F192">
            <v>0</v>
          </cell>
          <cell r="G192">
            <v>41</v>
          </cell>
          <cell r="H192" t="str">
            <v>EMPREITERA</v>
          </cell>
        </row>
        <row r="193">
          <cell r="A193" t="str">
            <v>SQUADRUS</v>
          </cell>
          <cell r="B193">
            <v>3331929</v>
          </cell>
          <cell r="C193" t="str">
            <v>GISELE</v>
          </cell>
          <cell r="D193">
            <v>91063923</v>
          </cell>
          <cell r="E193" t="str">
            <v>SQUADRUS</v>
          </cell>
          <cell r="F193">
            <v>0</v>
          </cell>
          <cell r="G193">
            <v>41</v>
          </cell>
          <cell r="H193" t="str">
            <v>EMPREITERA</v>
          </cell>
        </row>
        <row r="194">
          <cell r="A194" t="str">
            <v>PAULO</v>
          </cell>
          <cell r="B194">
            <v>3542235</v>
          </cell>
          <cell r="C194" t="str">
            <v>PAULO ROBERTO</v>
          </cell>
          <cell r="E194" t="str">
            <v>PAULO ROBERTO ALVES</v>
          </cell>
          <cell r="F194">
            <v>0</v>
          </cell>
          <cell r="G194">
            <v>41</v>
          </cell>
          <cell r="H194" t="str">
            <v>EMPREITERA</v>
          </cell>
        </row>
        <row r="195">
          <cell r="A195" t="str">
            <v>LINAR</v>
          </cell>
          <cell r="B195">
            <v>6682012</v>
          </cell>
          <cell r="C195" t="str">
            <v>JOSÉ VALDEMIRO</v>
          </cell>
          <cell r="D195">
            <v>99858570</v>
          </cell>
          <cell r="E195" t="str">
            <v>EMPREITEIRA DE OBRA LINAR</v>
          </cell>
          <cell r="F195">
            <v>0</v>
          </cell>
          <cell r="G195">
            <v>41</v>
          </cell>
          <cell r="H195" t="str">
            <v>EMPREITERA</v>
          </cell>
        </row>
        <row r="196">
          <cell r="A196" t="str">
            <v>UNIDA</v>
          </cell>
          <cell r="B196">
            <v>2456753</v>
          </cell>
          <cell r="C196" t="str">
            <v>PAULO</v>
          </cell>
          <cell r="D196">
            <v>91929878</v>
          </cell>
          <cell r="E196" t="str">
            <v>UNIDA EMP. M.O NA CONSTRUÇÃO CIVIL LTDA</v>
          </cell>
          <cell r="F196">
            <v>0</v>
          </cell>
          <cell r="G196">
            <v>41</v>
          </cell>
          <cell r="H196" t="str">
            <v>EMPREITERA</v>
          </cell>
        </row>
        <row r="197">
          <cell r="A197" t="str">
            <v>JB</v>
          </cell>
          <cell r="B197">
            <v>99973422</v>
          </cell>
          <cell r="C197" t="str">
            <v>JOÃO</v>
          </cell>
          <cell r="E197" t="str">
            <v>JOÃO BEZERRA TORRES - ME</v>
          </cell>
          <cell r="F197">
            <v>0</v>
          </cell>
          <cell r="G197">
            <v>41</v>
          </cell>
          <cell r="H197" t="str">
            <v>EMPREITERA</v>
          </cell>
        </row>
        <row r="198">
          <cell r="A198" t="str">
            <v>VDM</v>
          </cell>
          <cell r="B198">
            <v>90823939</v>
          </cell>
          <cell r="C198" t="str">
            <v>JULCIMAR</v>
          </cell>
          <cell r="E198" t="str">
            <v>VDM PINTURAS DECORATIVAS LTDA</v>
          </cell>
          <cell r="F198">
            <v>0</v>
          </cell>
          <cell r="G198">
            <v>41</v>
          </cell>
          <cell r="H198" t="str">
            <v>EMPREITERA</v>
          </cell>
        </row>
        <row r="199">
          <cell r="A199" t="str">
            <v>JGAMA</v>
          </cell>
          <cell r="B199">
            <v>30268719</v>
          </cell>
          <cell r="C199" t="str">
            <v>GAMA</v>
          </cell>
          <cell r="D199">
            <v>91873358</v>
          </cell>
          <cell r="E199" t="str">
            <v>J. GAMA</v>
          </cell>
          <cell r="F199">
            <v>0</v>
          </cell>
          <cell r="G199">
            <v>41</v>
          </cell>
          <cell r="H199" t="str">
            <v>EMPREITERA</v>
          </cell>
        </row>
        <row r="200">
          <cell r="A200" t="str">
            <v>LASA</v>
          </cell>
          <cell r="B200">
            <v>3292465</v>
          </cell>
          <cell r="C200" t="str">
            <v>ANTONIO ANGELO</v>
          </cell>
          <cell r="D200">
            <v>99732690</v>
          </cell>
          <cell r="E200" t="str">
            <v>LASA EMPREITEIRA DE OBRAS LTDA</v>
          </cell>
          <cell r="F200">
            <v>0</v>
          </cell>
          <cell r="G200">
            <v>41</v>
          </cell>
          <cell r="H200" t="str">
            <v>EMPREITERA</v>
          </cell>
        </row>
        <row r="201">
          <cell r="A201" t="str">
            <v>JOSE</v>
          </cell>
          <cell r="B201">
            <v>7661843</v>
          </cell>
          <cell r="C201" t="str">
            <v xml:space="preserve">JOSE </v>
          </cell>
          <cell r="E201" t="str">
            <v>JOSE DE SOUZA CONTRUÇÃO CIVIL - ME</v>
          </cell>
          <cell r="F201">
            <v>0</v>
          </cell>
          <cell r="G201">
            <v>41</v>
          </cell>
          <cell r="H201" t="str">
            <v>EMPREITERA</v>
          </cell>
        </row>
        <row r="202">
          <cell r="A202" t="str">
            <v>VECCHIA</v>
          </cell>
          <cell r="B202">
            <v>3424847</v>
          </cell>
          <cell r="C202" t="str">
            <v>JOÃO</v>
          </cell>
          <cell r="E202" t="str">
            <v>ENCANADORES VECCHIA S/C LTDA</v>
          </cell>
          <cell r="F202">
            <v>0</v>
          </cell>
          <cell r="G202">
            <v>41</v>
          </cell>
          <cell r="H202" t="str">
            <v>EMPREITERA</v>
          </cell>
        </row>
        <row r="203">
          <cell r="A203" t="str">
            <v>BETO</v>
          </cell>
          <cell r="B203">
            <v>91156950</v>
          </cell>
          <cell r="C203" t="str">
            <v>ROBERTO BAU</v>
          </cell>
          <cell r="E203" t="str">
            <v>AP 44 BLOCO B12</v>
          </cell>
          <cell r="F203">
            <v>0</v>
          </cell>
          <cell r="G203">
            <v>41</v>
          </cell>
          <cell r="H203" t="str">
            <v>CLIENTE</v>
          </cell>
        </row>
        <row r="204">
          <cell r="A204" t="str">
            <v>PERCEBE</v>
          </cell>
          <cell r="B204">
            <v>96338278</v>
          </cell>
          <cell r="C204" t="str">
            <v>DIVO</v>
          </cell>
          <cell r="D204">
            <v>3764633</v>
          </cell>
          <cell r="E204" t="str">
            <v>BOX</v>
          </cell>
          <cell r="F204">
            <v>0</v>
          </cell>
          <cell r="G204">
            <v>41</v>
          </cell>
          <cell r="H204" t="str">
            <v>BOX</v>
          </cell>
        </row>
        <row r="205">
          <cell r="A205" t="str">
            <v>ALONEGOCIO</v>
          </cell>
          <cell r="B205">
            <v>3603333</v>
          </cell>
          <cell r="C205" t="str">
            <v>CLASSIFICADOS</v>
          </cell>
          <cell r="E205" t="str">
            <v>ALO NEGOCIOS CLASSIFICADOS</v>
          </cell>
          <cell r="F205">
            <v>0</v>
          </cell>
          <cell r="G205">
            <v>41</v>
          </cell>
          <cell r="H205" t="str">
            <v>CLASSIFICADOS</v>
          </cell>
        </row>
        <row r="206">
          <cell r="A206" t="str">
            <v>TAIFA</v>
          </cell>
          <cell r="B206">
            <v>3426127</v>
          </cell>
          <cell r="C206" t="str">
            <v>JOÃO</v>
          </cell>
          <cell r="D206">
            <v>91129641</v>
          </cell>
          <cell r="E206" t="str">
            <v>TAIFA CONSTRUÇÃO CIVIS LTDA</v>
          </cell>
          <cell r="F206">
            <v>0</v>
          </cell>
          <cell r="G206">
            <v>41</v>
          </cell>
          <cell r="H206" t="str">
            <v>EMPREITERA</v>
          </cell>
        </row>
        <row r="207">
          <cell r="A207" t="str">
            <v>RENATO</v>
          </cell>
          <cell r="B207">
            <v>2625290</v>
          </cell>
          <cell r="C207" t="str">
            <v>RENATO</v>
          </cell>
          <cell r="E207" t="str">
            <v>RENATO BALDON DOS SANTOS</v>
          </cell>
          <cell r="F207">
            <v>0</v>
          </cell>
          <cell r="G207">
            <v>41</v>
          </cell>
          <cell r="H207" t="str">
            <v>EMPREITERA</v>
          </cell>
        </row>
        <row r="208">
          <cell r="A208" t="str">
            <v>IMAGEM</v>
          </cell>
          <cell r="B208">
            <v>7571765</v>
          </cell>
          <cell r="C208" t="str">
            <v>JULCIMAR</v>
          </cell>
          <cell r="D208">
            <v>99663043</v>
          </cell>
          <cell r="E208" t="str">
            <v>IMAGEM CONSTRUÇÃO CIVIL LTDA</v>
          </cell>
          <cell r="F208">
            <v>0</v>
          </cell>
          <cell r="G208">
            <v>41</v>
          </cell>
          <cell r="H208" t="str">
            <v>EMPREITERA</v>
          </cell>
        </row>
        <row r="209">
          <cell r="A209" t="str">
            <v>COVIC</v>
          </cell>
          <cell r="B209">
            <v>6698997</v>
          </cell>
          <cell r="C209" t="str">
            <v>JEFFERSON</v>
          </cell>
          <cell r="D209">
            <v>99656605</v>
          </cell>
          <cell r="E209" t="str">
            <v>COVIC COMERCIAL LTDA</v>
          </cell>
          <cell r="F209">
            <v>0</v>
          </cell>
          <cell r="G209">
            <v>41</v>
          </cell>
          <cell r="H209" t="str">
            <v>EMPREITERA</v>
          </cell>
        </row>
        <row r="210">
          <cell r="A210" t="str">
            <v>PAULI</v>
          </cell>
          <cell r="B210">
            <v>3675051</v>
          </cell>
          <cell r="C210" t="str">
            <v>LOEMIR</v>
          </cell>
          <cell r="D210">
            <v>99799664</v>
          </cell>
          <cell r="E210" t="str">
            <v>FUNILARIA DE PAULI</v>
          </cell>
          <cell r="F210">
            <v>0</v>
          </cell>
          <cell r="G210">
            <v>41</v>
          </cell>
          <cell r="H210" t="str">
            <v>EMPREITERA</v>
          </cell>
        </row>
        <row r="211">
          <cell r="A211" t="str">
            <v>BENTZ</v>
          </cell>
          <cell r="B211">
            <v>3678448</v>
          </cell>
          <cell r="E211" t="str">
            <v>BENTZ E CIA LTDA</v>
          </cell>
          <cell r="F211">
            <v>0</v>
          </cell>
          <cell r="G211">
            <v>41</v>
          </cell>
          <cell r="H211" t="str">
            <v>EMPREITERA</v>
          </cell>
        </row>
        <row r="212">
          <cell r="A212" t="str">
            <v>MAQCONSERT</v>
          </cell>
          <cell r="B212">
            <v>2663488</v>
          </cell>
          <cell r="C212" t="str">
            <v>ANDREA</v>
          </cell>
          <cell r="E212" t="str">
            <v>MAQCONSERT COM. DE EQUIP. E MAQ. P/ ESCR. LTDA</v>
          </cell>
          <cell r="F212">
            <v>0</v>
          </cell>
          <cell r="G212">
            <v>41</v>
          </cell>
          <cell r="H212" t="str">
            <v>EMPREITERA</v>
          </cell>
        </row>
        <row r="213">
          <cell r="A213" t="str">
            <v>GNOATTO</v>
          </cell>
          <cell r="B213">
            <v>2887495</v>
          </cell>
          <cell r="C213" t="str">
            <v>ELIZABET</v>
          </cell>
          <cell r="D213">
            <v>91553316</v>
          </cell>
          <cell r="E213" t="str">
            <v>MADEIRA GNOATTO IND. COM. LTDA</v>
          </cell>
          <cell r="F213">
            <v>0</v>
          </cell>
          <cell r="G213">
            <v>41</v>
          </cell>
          <cell r="H213" t="str">
            <v>MADEIRA</v>
          </cell>
        </row>
        <row r="214">
          <cell r="A214" t="str">
            <v>TATIANA</v>
          </cell>
          <cell r="B214">
            <v>2430745</v>
          </cell>
          <cell r="C214" t="str">
            <v>RICARDO</v>
          </cell>
          <cell r="E214" t="str">
            <v>INDUSTRIAL MADERIRA TATIANA LTDA</v>
          </cell>
          <cell r="F214">
            <v>0</v>
          </cell>
          <cell r="G214">
            <v>41</v>
          </cell>
          <cell r="H214" t="str">
            <v>MADEIRA</v>
          </cell>
        </row>
        <row r="215">
          <cell r="A215" t="str">
            <v>MANDIRITUBA</v>
          </cell>
          <cell r="B215">
            <v>2430745</v>
          </cell>
          <cell r="C215" t="str">
            <v>RICARDO</v>
          </cell>
          <cell r="E215" t="str">
            <v>MADEREIRA MANDIRITUBA LTDA</v>
          </cell>
          <cell r="F215">
            <v>0</v>
          </cell>
          <cell r="G215">
            <v>41</v>
          </cell>
          <cell r="H215" t="str">
            <v>MADEIRA</v>
          </cell>
        </row>
        <row r="216">
          <cell r="A216" t="str">
            <v>BASCHIROTTO</v>
          </cell>
          <cell r="B216">
            <v>2430745</v>
          </cell>
          <cell r="C216" t="str">
            <v>RICARDO</v>
          </cell>
          <cell r="E216" t="str">
            <v>MADEREIRA BACHIROTTO LTDA</v>
          </cell>
          <cell r="F216">
            <v>0</v>
          </cell>
          <cell r="G216">
            <v>41</v>
          </cell>
          <cell r="H216" t="str">
            <v>MADEIRA</v>
          </cell>
        </row>
        <row r="217">
          <cell r="A217" t="str">
            <v>ZALESKI</v>
          </cell>
          <cell r="B217">
            <v>2675547</v>
          </cell>
          <cell r="C217" t="str">
            <v>EDIMAR</v>
          </cell>
          <cell r="D217">
            <v>2660876</v>
          </cell>
          <cell r="E217" t="str">
            <v>ZALESKI REP COMERCIAIS LTDA</v>
          </cell>
          <cell r="F217">
            <v>0</v>
          </cell>
          <cell r="G217">
            <v>41</v>
          </cell>
          <cell r="H217" t="str">
            <v>MADEIRA</v>
          </cell>
        </row>
        <row r="218">
          <cell r="A218" t="str">
            <v>TUMELERO</v>
          </cell>
          <cell r="B218">
            <v>3662344</v>
          </cell>
          <cell r="C218" t="str">
            <v>OSMAR/BRUNO</v>
          </cell>
          <cell r="E218" t="str">
            <v>NELSON TUMELERO</v>
          </cell>
          <cell r="F218">
            <v>0</v>
          </cell>
          <cell r="G218">
            <v>41</v>
          </cell>
          <cell r="H218" t="str">
            <v>MAT.CONSTRUÇÃO</v>
          </cell>
        </row>
        <row r="219">
          <cell r="A219" t="str">
            <v>AWOSNIAK</v>
          </cell>
          <cell r="B219">
            <v>3493636</v>
          </cell>
          <cell r="C219" t="str">
            <v>ALBERTO</v>
          </cell>
          <cell r="E219" t="str">
            <v>WOSNIAK CERAMICA WOSNIAK LTDA</v>
          </cell>
          <cell r="F219" t="str">
            <v>ALWO@ONDA.COM.BR</v>
          </cell>
          <cell r="G219">
            <v>41</v>
          </cell>
          <cell r="H219" t="str">
            <v>MAT.CONSTRUÇÃO</v>
          </cell>
        </row>
        <row r="220">
          <cell r="A220" t="str">
            <v>ATENAS</v>
          </cell>
          <cell r="B220">
            <v>2566262</v>
          </cell>
          <cell r="C220" t="str">
            <v>EDSON</v>
          </cell>
          <cell r="E220" t="str">
            <v>ATENAS MATERIAS DE CONSTRUÇÃO LTDA</v>
          </cell>
          <cell r="F220" t="str">
            <v>ATENAS@NETPAR.COM.BR</v>
          </cell>
          <cell r="G220">
            <v>41</v>
          </cell>
          <cell r="H220" t="str">
            <v>MAT.CONSTRUÇÃO</v>
          </cell>
        </row>
        <row r="221">
          <cell r="A221" t="str">
            <v>LUVIZOTTO</v>
          </cell>
          <cell r="B221">
            <v>2621552</v>
          </cell>
          <cell r="C221" t="str">
            <v>IONICE</v>
          </cell>
          <cell r="E221" t="str">
            <v>JAB LUVISOTTO E CIA LTDA</v>
          </cell>
          <cell r="F221">
            <v>0</v>
          </cell>
          <cell r="G221">
            <v>41</v>
          </cell>
          <cell r="H221" t="str">
            <v>MAT. INCENDIO</v>
          </cell>
        </row>
        <row r="222">
          <cell r="A222" t="str">
            <v>PRODOHL</v>
          </cell>
          <cell r="B222">
            <v>2526887</v>
          </cell>
          <cell r="C222" t="str">
            <v>SILVIO</v>
          </cell>
          <cell r="E222" t="str">
            <v>J. PRODOHL REP. COMERCIAIS</v>
          </cell>
          <cell r="F222" t="str">
            <v>PRODOHL@TERRA.COM.BR</v>
          </cell>
          <cell r="G222">
            <v>41</v>
          </cell>
          <cell r="H222" t="str">
            <v>METAIS</v>
          </cell>
        </row>
        <row r="223">
          <cell r="A223" t="str">
            <v>MV</v>
          </cell>
          <cell r="B223">
            <v>2238444</v>
          </cell>
          <cell r="C223" t="str">
            <v>CLAYTON</v>
          </cell>
          <cell r="D223">
            <v>99790513</v>
          </cell>
          <cell r="E223" t="str">
            <v>M.V. REPRESENTAÇÃO</v>
          </cell>
          <cell r="F223">
            <v>0</v>
          </cell>
          <cell r="G223">
            <v>41</v>
          </cell>
          <cell r="H223" t="str">
            <v>METAIS</v>
          </cell>
        </row>
        <row r="224">
          <cell r="A224" t="str">
            <v>JVN</v>
          </cell>
          <cell r="B224">
            <v>2621552</v>
          </cell>
          <cell r="C224" t="str">
            <v>ELIANE</v>
          </cell>
          <cell r="E224" t="str">
            <v>JVN PRODUTOS</v>
          </cell>
          <cell r="F224" t="str">
            <v>ELIANE@JVN_IMPORT_EXPORT.COM.BR</v>
          </cell>
          <cell r="G224">
            <v>41</v>
          </cell>
          <cell r="H224" t="str">
            <v>PAPEL PAREDE ANTI-TRINCA</v>
          </cell>
        </row>
        <row r="225">
          <cell r="A225" t="str">
            <v>GJ</v>
          </cell>
          <cell r="B225">
            <v>3824624</v>
          </cell>
          <cell r="C225" t="str">
            <v>ELIANA/PAULO</v>
          </cell>
          <cell r="E225" t="str">
            <v>G.J COMERCIO DE MATERIAIS SINTETICO</v>
          </cell>
          <cell r="F225">
            <v>0</v>
          </cell>
          <cell r="G225">
            <v>41</v>
          </cell>
        </row>
        <row r="226">
          <cell r="A226" t="str">
            <v>DRI</v>
          </cell>
          <cell r="B226">
            <v>91841569</v>
          </cell>
          <cell r="C226" t="str">
            <v>ADRIANE</v>
          </cell>
          <cell r="E226" t="str">
            <v>NORCONSIL CONSTRUÇÕES CIVIS LTDA</v>
          </cell>
          <cell r="F226" t="str">
            <v>SEC@NORCONSIL.COM.BR</v>
          </cell>
          <cell r="G226">
            <v>41</v>
          </cell>
          <cell r="H226" t="str">
            <v>NORCONSIL</v>
          </cell>
        </row>
        <row r="227">
          <cell r="A227" t="str">
            <v>GS</v>
          </cell>
          <cell r="B227">
            <v>2832236</v>
          </cell>
          <cell r="C227" t="str">
            <v>ALEXANDRE</v>
          </cell>
          <cell r="E227" t="str">
            <v>G.S GUEDES DE SOUZA IND. E COM.</v>
          </cell>
          <cell r="F227">
            <v>0</v>
          </cell>
          <cell r="G227">
            <v>41</v>
          </cell>
          <cell r="H227" t="str">
            <v>PIAS E TANQUES</v>
          </cell>
        </row>
        <row r="228">
          <cell r="A228" t="str">
            <v>ENGEFIX</v>
          </cell>
          <cell r="B228">
            <v>3831625</v>
          </cell>
          <cell r="C228" t="str">
            <v>EMERSON</v>
          </cell>
          <cell r="E228" t="str">
            <v>ENGEFIX</v>
          </cell>
          <cell r="F228">
            <v>0</v>
          </cell>
          <cell r="G228">
            <v>41</v>
          </cell>
          <cell r="H228" t="str">
            <v>PINO E AÇO E SISTEMA DE FIXAÇÃO</v>
          </cell>
        </row>
        <row r="229">
          <cell r="A229" t="str">
            <v>ARCA</v>
          </cell>
          <cell r="B229">
            <v>2241800</v>
          </cell>
          <cell r="C229" t="str">
            <v>AMUR</v>
          </cell>
          <cell r="D229">
            <v>2235363</v>
          </cell>
          <cell r="E229" t="str">
            <v>ARCA PISCINAS LTDA</v>
          </cell>
          <cell r="F229" t="str">
            <v>SONIAKOTVISKI@IG.COM.BR</v>
          </cell>
          <cell r="G229">
            <v>41</v>
          </cell>
          <cell r="H229" t="str">
            <v>PISCINAS</v>
          </cell>
        </row>
        <row r="230">
          <cell r="A230" t="str">
            <v>BASTTISTELA</v>
          </cell>
          <cell r="B230">
            <v>3460049</v>
          </cell>
          <cell r="C230" t="str">
            <v>JOSÉ RECH</v>
          </cell>
          <cell r="D230">
            <v>3469949</v>
          </cell>
          <cell r="E230" t="str">
            <v>BATTISTELA IND. E COM LTDA</v>
          </cell>
          <cell r="F230" t="str">
            <v>ESTELLA@BATTISTELA.COM.BR</v>
          </cell>
          <cell r="G230">
            <v>41</v>
          </cell>
          <cell r="H230" t="str">
            <v>PISCINAS</v>
          </cell>
        </row>
        <row r="231">
          <cell r="A231" t="str">
            <v>PISO BELO</v>
          </cell>
          <cell r="B231">
            <v>3224868</v>
          </cell>
          <cell r="C231" t="str">
            <v>JORGE</v>
          </cell>
          <cell r="E231" t="str">
            <v>PISO BELO LTDA</v>
          </cell>
          <cell r="F231">
            <v>0</v>
          </cell>
          <cell r="G231">
            <v>41</v>
          </cell>
          <cell r="H231" t="str">
            <v>PISOS LAMINADOS</v>
          </cell>
        </row>
        <row r="232">
          <cell r="A232" t="str">
            <v>OBRA ARTE</v>
          </cell>
          <cell r="B232">
            <v>3520996</v>
          </cell>
          <cell r="C232" t="str">
            <v>CARLOS</v>
          </cell>
          <cell r="E232" t="str">
            <v>OBRA ARTE ENG. LTDA</v>
          </cell>
          <cell r="F232" t="str">
            <v>CARLOSHGSILVA@IBEST.COM.BR</v>
          </cell>
          <cell r="G232">
            <v>41</v>
          </cell>
          <cell r="H232" t="str">
            <v>PISOS/AZULEJOS</v>
          </cell>
        </row>
        <row r="233">
          <cell r="A233" t="str">
            <v>PORTO BELLO</v>
          </cell>
          <cell r="B233">
            <v>3428137</v>
          </cell>
          <cell r="C233" t="str">
            <v>VALÉRIA</v>
          </cell>
          <cell r="D233">
            <v>3424900</v>
          </cell>
          <cell r="E233" t="str">
            <v>CERAMICA PORTO BELLO S/A</v>
          </cell>
          <cell r="F233">
            <v>0</v>
          </cell>
          <cell r="G233">
            <v>41</v>
          </cell>
          <cell r="H233" t="str">
            <v>PISOS/AZULEJOS</v>
          </cell>
        </row>
        <row r="234">
          <cell r="A234" t="str">
            <v>CIVIL</v>
          </cell>
          <cell r="B234">
            <v>3426007</v>
          </cell>
          <cell r="C234" t="str">
            <v>CARLOS</v>
          </cell>
          <cell r="D234">
            <v>3420521</v>
          </cell>
          <cell r="E234" t="str">
            <v>CIVIL REP COMERCIAL LTDA</v>
          </cell>
          <cell r="F234">
            <v>0</v>
          </cell>
          <cell r="G234">
            <v>41</v>
          </cell>
          <cell r="H234" t="str">
            <v>PISOS/AZULEJOS</v>
          </cell>
        </row>
        <row r="235">
          <cell r="A235" t="str">
            <v>PORTOBELLO</v>
          </cell>
          <cell r="B235">
            <v>2792222</v>
          </cell>
          <cell r="C235" t="str">
            <v>FABRICA</v>
          </cell>
          <cell r="D235">
            <v>2792222</v>
          </cell>
          <cell r="E235" t="str">
            <v>PORTO BELLO S/A</v>
          </cell>
          <cell r="F235" t="str">
            <v>ONLINE@PORTOBELO.COM.BR</v>
          </cell>
          <cell r="G235">
            <v>48</v>
          </cell>
          <cell r="H235" t="str">
            <v>PISOS/AZULEJOS</v>
          </cell>
        </row>
        <row r="236">
          <cell r="A236" t="str">
            <v>BORGESPLACAS</v>
          </cell>
          <cell r="B236">
            <v>3220120</v>
          </cell>
          <cell r="C236" t="str">
            <v>JOSÉ AUGUSTO</v>
          </cell>
          <cell r="E236" t="str">
            <v>BORGES PLACAS</v>
          </cell>
          <cell r="F236" t="str">
            <v>VENDAS@BORGESPLACAS.COM.BR</v>
          </cell>
          <cell r="G236">
            <v>41</v>
          </cell>
          <cell r="H236" t="str">
            <v>PLACAS</v>
          </cell>
        </row>
        <row r="237">
          <cell r="A237" t="str">
            <v>PARQUE VARAL</v>
          </cell>
          <cell r="B237">
            <v>3764242</v>
          </cell>
          <cell r="C237" t="str">
            <v>SANDRA</v>
          </cell>
          <cell r="E237" t="str">
            <v>PARQUE VARAL IND. COM. LTDA</v>
          </cell>
          <cell r="F237" t="str">
            <v>PARQUE@PARQUEVARAL.COM.BR</v>
          </cell>
          <cell r="G237">
            <v>41</v>
          </cell>
          <cell r="H237" t="str">
            <v>PLAY GROWD/TELA DE PROTEÇÃO</v>
          </cell>
        </row>
        <row r="238">
          <cell r="A238" t="str">
            <v>PANTELAS</v>
          </cell>
          <cell r="B238">
            <v>3145016</v>
          </cell>
          <cell r="C238" t="str">
            <v>JOSIANE</v>
          </cell>
          <cell r="D238">
            <v>3145001</v>
          </cell>
          <cell r="E238" t="str">
            <v>PANTELAS IND. E COM.</v>
          </cell>
          <cell r="F238" t="str">
            <v>JOSIANE@PANTELAS.COM.BR</v>
          </cell>
          <cell r="G238">
            <v>41</v>
          </cell>
          <cell r="H238" t="str">
            <v>PLAY GROWD/TELA DE PROTEÇÃO</v>
          </cell>
        </row>
        <row r="239">
          <cell r="A239" t="str">
            <v>ARTEMANCE</v>
          </cell>
          <cell r="B239">
            <v>2758500</v>
          </cell>
          <cell r="C239" t="str">
            <v>PATRICIA</v>
          </cell>
          <cell r="E239" t="str">
            <v>ARTEMANCE ARTEFATOS DE CIMENTO LTDA</v>
          </cell>
          <cell r="F239" t="str">
            <v>PATRICIA@ARTEMANCE.COM.BR</v>
          </cell>
          <cell r="G239">
            <v>41</v>
          </cell>
          <cell r="H239" t="str">
            <v>PRE-MOLDADOS</v>
          </cell>
        </row>
        <row r="240">
          <cell r="A240" t="str">
            <v>TESC</v>
          </cell>
          <cell r="B240">
            <v>3329339</v>
          </cell>
          <cell r="C240" t="str">
            <v>SHIDO/AURELIO</v>
          </cell>
          <cell r="D240">
            <v>3338312</v>
          </cell>
          <cell r="E240" t="str">
            <v>TESC- CONSULTORIA E PROJETOS ESTRUTURAIS</v>
          </cell>
          <cell r="F240" t="str">
            <v>TESC@NETPAR.COM.BR</v>
          </cell>
          <cell r="G240">
            <v>41</v>
          </cell>
          <cell r="H240" t="str">
            <v>PROJETO</v>
          </cell>
        </row>
        <row r="241">
          <cell r="A241" t="str">
            <v>PROMEKI</v>
          </cell>
          <cell r="B241">
            <v>3423339</v>
          </cell>
          <cell r="C241" t="str">
            <v xml:space="preserve">JOSE </v>
          </cell>
          <cell r="E241" t="str">
            <v>PROMEKI - PROJETOS ELÉTRICOS S/C</v>
          </cell>
          <cell r="F241" t="str">
            <v>PROMEKI@NETPAR.COM.BR</v>
          </cell>
          <cell r="G241">
            <v>41</v>
          </cell>
          <cell r="H241" t="str">
            <v>PROJETO</v>
          </cell>
        </row>
        <row r="242">
          <cell r="A242" t="str">
            <v>BUILDING</v>
          </cell>
          <cell r="B242">
            <v>3522020</v>
          </cell>
          <cell r="C242" t="str">
            <v>EVILASIO</v>
          </cell>
          <cell r="D242">
            <v>2520589</v>
          </cell>
          <cell r="E242" t="str">
            <v>BUILDING ENGENHARIA LTDA</v>
          </cell>
          <cell r="F242" t="str">
            <v>BUILDING@BUILDING.COM.BR</v>
          </cell>
          <cell r="G242">
            <v>41</v>
          </cell>
          <cell r="H242" t="str">
            <v>PROJETO</v>
          </cell>
        </row>
        <row r="243">
          <cell r="A243" t="str">
            <v>MARCO</v>
          </cell>
          <cell r="B243">
            <v>2626198</v>
          </cell>
          <cell r="C243" t="str">
            <v>MARCO</v>
          </cell>
          <cell r="D243">
            <v>99951244</v>
          </cell>
          <cell r="E243" t="str">
            <v>MARCO FIGUEIREDO S/C</v>
          </cell>
          <cell r="F243">
            <v>0</v>
          </cell>
          <cell r="G243">
            <v>41</v>
          </cell>
          <cell r="H243" t="str">
            <v>PROJETO</v>
          </cell>
        </row>
        <row r="244">
          <cell r="A244" t="str">
            <v xml:space="preserve">HAUER </v>
          </cell>
          <cell r="B244">
            <v>3425157</v>
          </cell>
          <cell r="C244" t="str">
            <v>CLEVERSON</v>
          </cell>
          <cell r="E244" t="str">
            <v>HAUER TRAMUJAS ARQUITETURA</v>
          </cell>
          <cell r="F244" t="str">
            <v>HT@HAUERTRAMUJAS.COM.BR</v>
          </cell>
          <cell r="G244">
            <v>41</v>
          </cell>
          <cell r="H244" t="str">
            <v>PROJETO</v>
          </cell>
        </row>
        <row r="245">
          <cell r="A245" t="str">
            <v>NORIMAR</v>
          </cell>
          <cell r="B245">
            <v>3223115</v>
          </cell>
          <cell r="C245" t="str">
            <v>NORIMAR</v>
          </cell>
          <cell r="E245" t="str">
            <v>NORIMAR FERRARO ARQUITETURA</v>
          </cell>
          <cell r="F245" t="str">
            <v>FERRARO@CURITIBAONLINE.COM.BR</v>
          </cell>
          <cell r="G245">
            <v>41</v>
          </cell>
          <cell r="H245" t="str">
            <v>PROJETO</v>
          </cell>
        </row>
        <row r="246">
          <cell r="A246" t="str">
            <v>VIAFERRO</v>
          </cell>
          <cell r="B246">
            <v>30234221</v>
          </cell>
          <cell r="C246" t="str">
            <v>LUIZ GUSTAVO</v>
          </cell>
          <cell r="D246">
            <v>96149452</v>
          </cell>
          <cell r="E246" t="str">
            <v>VIA FERRO</v>
          </cell>
          <cell r="F246" t="str">
            <v>VIAFERRO@HOTMAIL.COM.BR</v>
          </cell>
          <cell r="G246">
            <v>41</v>
          </cell>
          <cell r="H246" t="str">
            <v>SERRALHERIA</v>
          </cell>
        </row>
        <row r="247">
          <cell r="A247" t="str">
            <v>INDUSCRIL</v>
          </cell>
          <cell r="B247">
            <v>3361639</v>
          </cell>
          <cell r="C247" t="str">
            <v>RODRIGO</v>
          </cell>
          <cell r="E247" t="str">
            <v>INDUSCRIL IND. COM. DE TINTASLTDA</v>
          </cell>
          <cell r="F247">
            <v>0</v>
          </cell>
          <cell r="G247">
            <v>41</v>
          </cell>
          <cell r="H247" t="str">
            <v>SERRALHERIA</v>
          </cell>
        </row>
        <row r="248">
          <cell r="A248" t="str">
            <v>GELSON</v>
          </cell>
          <cell r="B248">
            <v>91220561</v>
          </cell>
          <cell r="C248" t="str">
            <v>GELSON</v>
          </cell>
          <cell r="E248" t="str">
            <v>EMPREITEIRA DE OBRA</v>
          </cell>
          <cell r="F248">
            <v>0</v>
          </cell>
          <cell r="G248">
            <v>41</v>
          </cell>
          <cell r="H248" t="str">
            <v>EMPREITERA</v>
          </cell>
        </row>
        <row r="249">
          <cell r="A249" t="str">
            <v>TOPOGRAFO.</v>
          </cell>
          <cell r="B249">
            <v>91966060</v>
          </cell>
          <cell r="C249" t="str">
            <v>FELIPE</v>
          </cell>
          <cell r="E249" t="str">
            <v>TOPOGRAFO</v>
          </cell>
          <cell r="F249">
            <v>0</v>
          </cell>
          <cell r="G249">
            <v>41</v>
          </cell>
        </row>
        <row r="250">
          <cell r="A250" t="str">
            <v>AUDICAR</v>
          </cell>
          <cell r="B250">
            <v>3368980</v>
          </cell>
          <cell r="C250" t="str">
            <v>ANTONIO LUIZ</v>
          </cell>
          <cell r="E250" t="str">
            <v>AUDICAR OFICINA LATARIA E PINTURA</v>
          </cell>
          <cell r="F250">
            <v>0</v>
          </cell>
          <cell r="G250">
            <v>41</v>
          </cell>
        </row>
        <row r="251">
          <cell r="F251">
            <v>0</v>
          </cell>
          <cell r="G251">
            <v>41</v>
          </cell>
        </row>
        <row r="252">
          <cell r="F252">
            <v>0</v>
          </cell>
          <cell r="G252">
            <v>41</v>
          </cell>
        </row>
        <row r="253">
          <cell r="F253">
            <v>0</v>
          </cell>
          <cell r="G253">
            <v>41</v>
          </cell>
        </row>
        <row r="254">
          <cell r="F254">
            <v>0</v>
          </cell>
          <cell r="G254">
            <v>41</v>
          </cell>
        </row>
        <row r="255">
          <cell r="F255">
            <v>0</v>
          </cell>
          <cell r="G255">
            <v>41</v>
          </cell>
        </row>
        <row r="256">
          <cell r="F256">
            <v>0</v>
          </cell>
          <cell r="G256">
            <v>41</v>
          </cell>
        </row>
        <row r="257">
          <cell r="F257">
            <v>0</v>
          </cell>
          <cell r="G257">
            <v>41</v>
          </cell>
        </row>
        <row r="258">
          <cell r="F258">
            <v>0</v>
          </cell>
          <cell r="G258">
            <v>41</v>
          </cell>
        </row>
        <row r="259">
          <cell r="F259">
            <v>0</v>
          </cell>
          <cell r="G259">
            <v>41</v>
          </cell>
        </row>
        <row r="260">
          <cell r="F260">
            <v>0</v>
          </cell>
          <cell r="G260">
            <v>41</v>
          </cell>
        </row>
        <row r="261">
          <cell r="G261">
            <v>41</v>
          </cell>
        </row>
        <row r="262">
          <cell r="F262">
            <v>0</v>
          </cell>
          <cell r="G262">
            <v>41</v>
          </cell>
        </row>
        <row r="263">
          <cell r="F263">
            <v>0</v>
          </cell>
          <cell r="G263">
            <v>41</v>
          </cell>
        </row>
        <row r="264">
          <cell r="F264">
            <v>0</v>
          </cell>
          <cell r="G264">
            <v>41</v>
          </cell>
        </row>
        <row r="265">
          <cell r="F265">
            <v>0</v>
          </cell>
          <cell r="G265">
            <v>41</v>
          </cell>
        </row>
        <row r="266">
          <cell r="F266">
            <v>0</v>
          </cell>
          <cell r="G266">
            <v>41</v>
          </cell>
        </row>
        <row r="267">
          <cell r="F267">
            <v>0</v>
          </cell>
          <cell r="G267">
            <v>41</v>
          </cell>
        </row>
        <row r="268">
          <cell r="F268">
            <v>0</v>
          </cell>
          <cell r="G268">
            <v>41</v>
          </cell>
        </row>
        <row r="269">
          <cell r="F269">
            <v>0</v>
          </cell>
          <cell r="G269">
            <v>41</v>
          </cell>
        </row>
        <row r="270">
          <cell r="F270">
            <v>0</v>
          </cell>
          <cell r="G270">
            <v>41</v>
          </cell>
        </row>
        <row r="271">
          <cell r="F271">
            <v>0</v>
          </cell>
          <cell r="G271">
            <v>41</v>
          </cell>
        </row>
        <row r="272">
          <cell r="F272">
            <v>0</v>
          </cell>
          <cell r="G272">
            <v>41</v>
          </cell>
        </row>
        <row r="273">
          <cell r="F273">
            <v>0</v>
          </cell>
          <cell r="G273">
            <v>41</v>
          </cell>
        </row>
        <row r="274">
          <cell r="F274">
            <v>0</v>
          </cell>
          <cell r="G274">
            <v>41</v>
          </cell>
        </row>
        <row r="275">
          <cell r="F275">
            <v>0</v>
          </cell>
          <cell r="G275">
            <v>41</v>
          </cell>
        </row>
        <row r="276">
          <cell r="F276">
            <v>0</v>
          </cell>
          <cell r="G276">
            <v>41</v>
          </cell>
        </row>
        <row r="277">
          <cell r="F277">
            <v>0</v>
          </cell>
          <cell r="G277">
            <v>41</v>
          </cell>
        </row>
        <row r="278">
          <cell r="F278">
            <v>0</v>
          </cell>
          <cell r="G278">
            <v>41</v>
          </cell>
        </row>
        <row r="279">
          <cell r="F279">
            <v>0</v>
          </cell>
          <cell r="G279">
            <v>41</v>
          </cell>
        </row>
        <row r="280">
          <cell r="F280">
            <v>0</v>
          </cell>
          <cell r="G280">
            <v>41</v>
          </cell>
        </row>
        <row r="281">
          <cell r="F281">
            <v>0</v>
          </cell>
          <cell r="G281">
            <v>41</v>
          </cell>
        </row>
        <row r="282">
          <cell r="F282">
            <v>0</v>
          </cell>
          <cell r="G282">
            <v>41</v>
          </cell>
        </row>
        <row r="283">
          <cell r="F283">
            <v>0</v>
          </cell>
          <cell r="G283">
            <v>41</v>
          </cell>
        </row>
        <row r="284">
          <cell r="F284">
            <v>0</v>
          </cell>
          <cell r="G284">
            <v>41</v>
          </cell>
        </row>
        <row r="285">
          <cell r="F285">
            <v>0</v>
          </cell>
          <cell r="G285">
            <v>41</v>
          </cell>
        </row>
        <row r="286">
          <cell r="F286">
            <v>0</v>
          </cell>
          <cell r="G286">
            <v>41</v>
          </cell>
        </row>
        <row r="287">
          <cell r="F287">
            <v>0</v>
          </cell>
          <cell r="G287">
            <v>41</v>
          </cell>
        </row>
        <row r="288">
          <cell r="F288">
            <v>0</v>
          </cell>
          <cell r="G288">
            <v>41</v>
          </cell>
        </row>
        <row r="289">
          <cell r="F289">
            <v>0</v>
          </cell>
          <cell r="G289">
            <v>41</v>
          </cell>
        </row>
        <row r="290">
          <cell r="F290">
            <v>0</v>
          </cell>
          <cell r="G290">
            <v>41</v>
          </cell>
        </row>
        <row r="291">
          <cell r="F291">
            <v>0</v>
          </cell>
          <cell r="G291">
            <v>41</v>
          </cell>
        </row>
        <row r="292">
          <cell r="F292">
            <v>0</v>
          </cell>
          <cell r="G292">
            <v>41</v>
          </cell>
        </row>
        <row r="293">
          <cell r="F293">
            <v>0</v>
          </cell>
          <cell r="G293">
            <v>41</v>
          </cell>
        </row>
        <row r="294">
          <cell r="F294">
            <v>0</v>
          </cell>
          <cell r="G294">
            <v>41</v>
          </cell>
        </row>
        <row r="295">
          <cell r="F295">
            <v>0</v>
          </cell>
          <cell r="G295">
            <v>41</v>
          </cell>
        </row>
        <row r="296">
          <cell r="F296">
            <v>0</v>
          </cell>
          <cell r="G296">
            <v>41</v>
          </cell>
        </row>
        <row r="297">
          <cell r="F297">
            <v>0</v>
          </cell>
          <cell r="G297">
            <v>41</v>
          </cell>
        </row>
        <row r="298">
          <cell r="F298">
            <v>0</v>
          </cell>
          <cell r="G298">
            <v>41</v>
          </cell>
        </row>
        <row r="299">
          <cell r="F299">
            <v>0</v>
          </cell>
          <cell r="G299">
            <v>41</v>
          </cell>
        </row>
        <row r="300">
          <cell r="F300">
            <v>0</v>
          </cell>
          <cell r="G300">
            <v>41</v>
          </cell>
        </row>
        <row r="301">
          <cell r="F301">
            <v>0</v>
          </cell>
          <cell r="G301">
            <v>41</v>
          </cell>
        </row>
        <row r="302">
          <cell r="F302">
            <v>0</v>
          </cell>
          <cell r="G302">
            <v>41</v>
          </cell>
        </row>
        <row r="303">
          <cell r="F303">
            <v>0</v>
          </cell>
          <cell r="G303">
            <v>41</v>
          </cell>
        </row>
        <row r="304">
          <cell r="F304">
            <v>0</v>
          </cell>
          <cell r="G304">
            <v>41</v>
          </cell>
        </row>
        <row r="305">
          <cell r="F305">
            <v>0</v>
          </cell>
          <cell r="G305">
            <v>41</v>
          </cell>
        </row>
        <row r="306">
          <cell r="F306">
            <v>0</v>
          </cell>
          <cell r="G306">
            <v>41</v>
          </cell>
        </row>
        <row r="307">
          <cell r="F307">
            <v>0</v>
          </cell>
          <cell r="G307">
            <v>41</v>
          </cell>
        </row>
        <row r="308">
          <cell r="F308">
            <v>0</v>
          </cell>
          <cell r="G308">
            <v>41</v>
          </cell>
        </row>
        <row r="309">
          <cell r="F309">
            <v>0</v>
          </cell>
          <cell r="G309">
            <v>41</v>
          </cell>
        </row>
        <row r="310">
          <cell r="F310">
            <v>0</v>
          </cell>
          <cell r="G310">
            <v>41</v>
          </cell>
        </row>
        <row r="311">
          <cell r="F311">
            <v>0</v>
          </cell>
          <cell r="G311">
            <v>41</v>
          </cell>
        </row>
        <row r="312">
          <cell r="F312">
            <v>0</v>
          </cell>
          <cell r="G312">
            <v>41</v>
          </cell>
        </row>
        <row r="313">
          <cell r="F313">
            <v>0</v>
          </cell>
          <cell r="G313">
            <v>41</v>
          </cell>
        </row>
        <row r="314">
          <cell r="F314">
            <v>0</v>
          </cell>
          <cell r="G314">
            <v>41</v>
          </cell>
        </row>
        <row r="315">
          <cell r="F315">
            <v>0</v>
          </cell>
          <cell r="G315">
            <v>41</v>
          </cell>
        </row>
        <row r="316">
          <cell r="F316">
            <v>0</v>
          </cell>
          <cell r="G316">
            <v>41</v>
          </cell>
        </row>
        <row r="317">
          <cell r="F317">
            <v>0</v>
          </cell>
          <cell r="G317">
            <v>41</v>
          </cell>
        </row>
        <row r="318">
          <cell r="G318">
            <v>41</v>
          </cell>
        </row>
        <row r="319">
          <cell r="G319">
            <v>41</v>
          </cell>
        </row>
        <row r="320">
          <cell r="G320">
            <v>41</v>
          </cell>
        </row>
        <row r="321">
          <cell r="G321">
            <v>41</v>
          </cell>
        </row>
        <row r="322">
          <cell r="G322">
            <v>41</v>
          </cell>
        </row>
        <row r="323">
          <cell r="G323">
            <v>41</v>
          </cell>
        </row>
        <row r="324">
          <cell r="G324">
            <v>41</v>
          </cell>
        </row>
        <row r="325">
          <cell r="G325">
            <v>41</v>
          </cell>
        </row>
        <row r="326">
          <cell r="G326">
            <v>41</v>
          </cell>
        </row>
        <row r="327">
          <cell r="G327">
            <v>41</v>
          </cell>
        </row>
        <row r="328">
          <cell r="G328">
            <v>41</v>
          </cell>
        </row>
        <row r="329">
          <cell r="G329">
            <v>41</v>
          </cell>
        </row>
        <row r="330">
          <cell r="G330">
            <v>41</v>
          </cell>
        </row>
        <row r="331">
          <cell r="G331">
            <v>41</v>
          </cell>
        </row>
        <row r="332">
          <cell r="G332">
            <v>41</v>
          </cell>
        </row>
        <row r="333">
          <cell r="G333">
            <v>41</v>
          </cell>
        </row>
        <row r="334">
          <cell r="G334">
            <v>41</v>
          </cell>
        </row>
        <row r="335">
          <cell r="G335">
            <v>41</v>
          </cell>
        </row>
        <row r="336">
          <cell r="G336">
            <v>41</v>
          </cell>
        </row>
        <row r="337">
          <cell r="G337">
            <v>41</v>
          </cell>
        </row>
        <row r="338">
          <cell r="G338">
            <v>41</v>
          </cell>
        </row>
        <row r="339">
          <cell r="G339">
            <v>41</v>
          </cell>
        </row>
        <row r="340">
          <cell r="G340">
            <v>41</v>
          </cell>
        </row>
        <row r="341">
          <cell r="G341">
            <v>41</v>
          </cell>
        </row>
        <row r="342">
          <cell r="G342">
            <v>41</v>
          </cell>
        </row>
        <row r="343">
          <cell r="G343">
            <v>41</v>
          </cell>
        </row>
        <row r="344">
          <cell r="G344">
            <v>41</v>
          </cell>
        </row>
        <row r="345">
          <cell r="G345">
            <v>41</v>
          </cell>
        </row>
        <row r="346">
          <cell r="G346">
            <v>41</v>
          </cell>
        </row>
        <row r="347">
          <cell r="G347">
            <v>41</v>
          </cell>
        </row>
        <row r="348">
          <cell r="G348">
            <v>41</v>
          </cell>
        </row>
        <row r="349">
          <cell r="G349">
            <v>41</v>
          </cell>
        </row>
        <row r="350">
          <cell r="G350">
            <v>41</v>
          </cell>
        </row>
        <row r="351">
          <cell r="G351">
            <v>41</v>
          </cell>
        </row>
        <row r="352">
          <cell r="G352">
            <v>41</v>
          </cell>
        </row>
        <row r="353">
          <cell r="G353">
            <v>41</v>
          </cell>
        </row>
        <row r="354">
          <cell r="G354">
            <v>41</v>
          </cell>
        </row>
        <row r="355">
          <cell r="G355">
            <v>41</v>
          </cell>
        </row>
        <row r="356">
          <cell r="G356">
            <v>41</v>
          </cell>
        </row>
        <row r="357">
          <cell r="G357">
            <v>41</v>
          </cell>
        </row>
        <row r="358">
          <cell r="G358">
            <v>41</v>
          </cell>
        </row>
        <row r="359">
          <cell r="G359">
            <v>41</v>
          </cell>
        </row>
        <row r="360">
          <cell r="G360">
            <v>41</v>
          </cell>
        </row>
        <row r="361">
          <cell r="G361">
            <v>41</v>
          </cell>
        </row>
        <row r="362">
          <cell r="G362">
            <v>41</v>
          </cell>
        </row>
        <row r="363">
          <cell r="G363">
            <v>41</v>
          </cell>
        </row>
        <row r="364">
          <cell r="G364">
            <v>41</v>
          </cell>
        </row>
        <row r="365">
          <cell r="G365">
            <v>41</v>
          </cell>
        </row>
        <row r="366">
          <cell r="G366">
            <v>41</v>
          </cell>
        </row>
        <row r="367">
          <cell r="G367">
            <v>41</v>
          </cell>
        </row>
        <row r="368">
          <cell r="G368">
            <v>41</v>
          </cell>
        </row>
        <row r="369">
          <cell r="G369">
            <v>41</v>
          </cell>
        </row>
        <row r="370">
          <cell r="G370">
            <v>41</v>
          </cell>
        </row>
        <row r="371">
          <cell r="G371">
            <v>41</v>
          </cell>
        </row>
        <row r="372">
          <cell r="G372">
            <v>41</v>
          </cell>
        </row>
        <row r="373">
          <cell r="G373">
            <v>41</v>
          </cell>
        </row>
        <row r="374">
          <cell r="G374">
            <v>41</v>
          </cell>
        </row>
        <row r="375">
          <cell r="G375">
            <v>41</v>
          </cell>
        </row>
        <row r="376">
          <cell r="G376">
            <v>41</v>
          </cell>
        </row>
        <row r="377">
          <cell r="G377">
            <v>41</v>
          </cell>
        </row>
        <row r="378">
          <cell r="G378">
            <v>41</v>
          </cell>
        </row>
        <row r="379">
          <cell r="G379">
            <v>41</v>
          </cell>
        </row>
        <row r="380">
          <cell r="G380">
            <v>41</v>
          </cell>
        </row>
        <row r="381">
          <cell r="G381">
            <v>41</v>
          </cell>
        </row>
        <row r="382">
          <cell r="G382">
            <v>41</v>
          </cell>
        </row>
        <row r="383">
          <cell r="G383">
            <v>41</v>
          </cell>
        </row>
        <row r="384">
          <cell r="G384">
            <v>41</v>
          </cell>
        </row>
        <row r="385">
          <cell r="G385">
            <v>41</v>
          </cell>
        </row>
        <row r="386">
          <cell r="G386">
            <v>41</v>
          </cell>
        </row>
        <row r="387">
          <cell r="G387">
            <v>41</v>
          </cell>
        </row>
        <row r="388">
          <cell r="G388">
            <v>41</v>
          </cell>
        </row>
        <row r="389">
          <cell r="G389">
            <v>41</v>
          </cell>
        </row>
        <row r="390">
          <cell r="G390">
            <v>41</v>
          </cell>
        </row>
        <row r="391">
          <cell r="G391">
            <v>41</v>
          </cell>
        </row>
        <row r="392">
          <cell r="G392">
            <v>41</v>
          </cell>
        </row>
        <row r="393">
          <cell r="G393">
            <v>41</v>
          </cell>
        </row>
        <row r="394">
          <cell r="G394">
            <v>41</v>
          </cell>
        </row>
        <row r="395">
          <cell r="G395">
            <v>41</v>
          </cell>
        </row>
        <row r="396">
          <cell r="G396">
            <v>41</v>
          </cell>
        </row>
        <row r="397">
          <cell r="G397">
            <v>41</v>
          </cell>
        </row>
        <row r="398">
          <cell r="G398">
            <v>41</v>
          </cell>
        </row>
        <row r="399">
          <cell r="G399">
            <v>41</v>
          </cell>
        </row>
        <row r="400">
          <cell r="G400">
            <v>41</v>
          </cell>
        </row>
        <row r="401">
          <cell r="G401">
            <v>41</v>
          </cell>
        </row>
        <row r="402">
          <cell r="G402">
            <v>41</v>
          </cell>
        </row>
        <row r="403">
          <cell r="G403">
            <v>41</v>
          </cell>
        </row>
        <row r="404">
          <cell r="G404">
            <v>41</v>
          </cell>
        </row>
        <row r="405">
          <cell r="G405">
            <v>41</v>
          </cell>
        </row>
        <row r="406">
          <cell r="G406">
            <v>41</v>
          </cell>
        </row>
        <row r="407">
          <cell r="G407">
            <v>41</v>
          </cell>
        </row>
        <row r="408">
          <cell r="G408">
            <v>41</v>
          </cell>
        </row>
        <row r="409">
          <cell r="G409">
            <v>41</v>
          </cell>
        </row>
        <row r="410">
          <cell r="G410">
            <v>41</v>
          </cell>
        </row>
        <row r="411">
          <cell r="G411">
            <v>41</v>
          </cell>
        </row>
        <row r="412">
          <cell r="G412">
            <v>41</v>
          </cell>
        </row>
        <row r="413">
          <cell r="G413">
            <v>41</v>
          </cell>
        </row>
        <row r="414">
          <cell r="G414">
            <v>41</v>
          </cell>
        </row>
        <row r="415">
          <cell r="G415">
            <v>41</v>
          </cell>
        </row>
        <row r="416">
          <cell r="G416">
            <v>41</v>
          </cell>
        </row>
        <row r="417">
          <cell r="G417">
            <v>41</v>
          </cell>
        </row>
        <row r="418">
          <cell r="G418">
            <v>41</v>
          </cell>
        </row>
        <row r="419">
          <cell r="G419">
            <v>41</v>
          </cell>
        </row>
        <row r="420">
          <cell r="G420">
            <v>41</v>
          </cell>
        </row>
        <row r="421">
          <cell r="G421">
            <v>41</v>
          </cell>
        </row>
        <row r="422">
          <cell r="G422">
            <v>41</v>
          </cell>
        </row>
        <row r="423">
          <cell r="G423">
            <v>41</v>
          </cell>
        </row>
        <row r="424">
          <cell r="G424">
            <v>41</v>
          </cell>
        </row>
        <row r="425">
          <cell r="G425">
            <v>41</v>
          </cell>
        </row>
        <row r="426">
          <cell r="G426">
            <v>41</v>
          </cell>
        </row>
        <row r="427">
          <cell r="G427">
            <v>41</v>
          </cell>
        </row>
        <row r="428">
          <cell r="G428">
            <v>41</v>
          </cell>
        </row>
        <row r="429">
          <cell r="G429">
            <v>41</v>
          </cell>
        </row>
        <row r="430">
          <cell r="G430">
            <v>41</v>
          </cell>
        </row>
        <row r="431">
          <cell r="G431">
            <v>41</v>
          </cell>
        </row>
        <row r="432">
          <cell r="G432">
            <v>41</v>
          </cell>
        </row>
        <row r="433">
          <cell r="G433">
            <v>41</v>
          </cell>
        </row>
        <row r="434">
          <cell r="G434">
            <v>41</v>
          </cell>
        </row>
        <row r="435">
          <cell r="G435">
            <v>41</v>
          </cell>
        </row>
        <row r="436">
          <cell r="G436">
            <v>41</v>
          </cell>
        </row>
        <row r="437">
          <cell r="G437">
            <v>41</v>
          </cell>
        </row>
        <row r="438">
          <cell r="G438">
            <v>41</v>
          </cell>
        </row>
        <row r="439">
          <cell r="G439">
            <v>41</v>
          </cell>
        </row>
        <row r="440">
          <cell r="G440">
            <v>41</v>
          </cell>
        </row>
        <row r="441">
          <cell r="G441">
            <v>41</v>
          </cell>
        </row>
        <row r="442">
          <cell r="G442">
            <v>41</v>
          </cell>
        </row>
        <row r="443">
          <cell r="G443">
            <v>41</v>
          </cell>
        </row>
        <row r="444">
          <cell r="G444">
            <v>41</v>
          </cell>
        </row>
        <row r="445">
          <cell r="G445">
            <v>41</v>
          </cell>
        </row>
        <row r="446">
          <cell r="G446">
            <v>41</v>
          </cell>
        </row>
        <row r="447">
          <cell r="G447">
            <v>41</v>
          </cell>
        </row>
        <row r="448">
          <cell r="G448">
            <v>41</v>
          </cell>
        </row>
        <row r="449">
          <cell r="G449">
            <v>41</v>
          </cell>
        </row>
        <row r="450">
          <cell r="G450">
            <v>41</v>
          </cell>
        </row>
        <row r="451">
          <cell r="G451">
            <v>41</v>
          </cell>
        </row>
        <row r="452">
          <cell r="G452">
            <v>41</v>
          </cell>
        </row>
        <row r="453">
          <cell r="G453">
            <v>41</v>
          </cell>
        </row>
        <row r="454">
          <cell r="G454">
            <v>41</v>
          </cell>
        </row>
        <row r="455">
          <cell r="G455">
            <v>41</v>
          </cell>
        </row>
        <row r="456">
          <cell r="G456">
            <v>41</v>
          </cell>
        </row>
        <row r="457">
          <cell r="G457">
            <v>41</v>
          </cell>
        </row>
        <row r="458">
          <cell r="G458">
            <v>41</v>
          </cell>
        </row>
        <row r="459">
          <cell r="G459">
            <v>41</v>
          </cell>
        </row>
        <row r="460">
          <cell r="G460">
            <v>41</v>
          </cell>
        </row>
        <row r="461">
          <cell r="G461">
            <v>41</v>
          </cell>
        </row>
        <row r="462">
          <cell r="G462">
            <v>41</v>
          </cell>
        </row>
        <row r="463">
          <cell r="G463">
            <v>41</v>
          </cell>
        </row>
        <row r="464">
          <cell r="G464">
            <v>41</v>
          </cell>
        </row>
        <row r="465">
          <cell r="G465">
            <v>41</v>
          </cell>
        </row>
        <row r="466">
          <cell r="G466">
            <v>41</v>
          </cell>
        </row>
        <row r="467">
          <cell r="G467">
            <v>41</v>
          </cell>
        </row>
        <row r="468">
          <cell r="G468">
            <v>41</v>
          </cell>
        </row>
        <row r="469">
          <cell r="G469">
            <v>41</v>
          </cell>
        </row>
        <row r="470">
          <cell r="G470">
            <v>41</v>
          </cell>
        </row>
        <row r="471">
          <cell r="G471">
            <v>41</v>
          </cell>
        </row>
        <row r="472">
          <cell r="G472">
            <v>41</v>
          </cell>
        </row>
        <row r="473">
          <cell r="G473">
            <v>41</v>
          </cell>
        </row>
        <row r="474">
          <cell r="G474">
            <v>41</v>
          </cell>
        </row>
        <row r="475">
          <cell r="G475">
            <v>41</v>
          </cell>
        </row>
        <row r="476">
          <cell r="G476">
            <v>41</v>
          </cell>
        </row>
        <row r="477">
          <cell r="G477">
            <v>41</v>
          </cell>
        </row>
        <row r="478">
          <cell r="G478">
            <v>41</v>
          </cell>
        </row>
        <row r="479">
          <cell r="G479">
            <v>41</v>
          </cell>
        </row>
        <row r="480">
          <cell r="G480">
            <v>41</v>
          </cell>
        </row>
        <row r="481">
          <cell r="G481">
            <v>41</v>
          </cell>
        </row>
        <row r="482">
          <cell r="G482">
            <v>41</v>
          </cell>
        </row>
        <row r="483">
          <cell r="G483">
            <v>41</v>
          </cell>
        </row>
        <row r="484">
          <cell r="G484">
            <v>41</v>
          </cell>
        </row>
        <row r="485">
          <cell r="G485">
            <v>41</v>
          </cell>
        </row>
        <row r="486">
          <cell r="G486">
            <v>41</v>
          </cell>
        </row>
        <row r="487">
          <cell r="G487">
            <v>41</v>
          </cell>
        </row>
        <row r="488">
          <cell r="G488">
            <v>41</v>
          </cell>
        </row>
        <row r="489">
          <cell r="G489">
            <v>41</v>
          </cell>
        </row>
        <row r="490">
          <cell r="G490">
            <v>41</v>
          </cell>
        </row>
        <row r="491">
          <cell r="G491">
            <v>41</v>
          </cell>
        </row>
        <row r="492">
          <cell r="G492">
            <v>41</v>
          </cell>
        </row>
        <row r="493">
          <cell r="G493">
            <v>41</v>
          </cell>
        </row>
        <row r="494">
          <cell r="G494">
            <v>41</v>
          </cell>
        </row>
        <row r="495">
          <cell r="G495">
            <v>41</v>
          </cell>
        </row>
        <row r="496">
          <cell r="G496">
            <v>41</v>
          </cell>
        </row>
        <row r="497">
          <cell r="G497">
            <v>41</v>
          </cell>
        </row>
        <row r="498">
          <cell r="G498">
            <v>41</v>
          </cell>
        </row>
        <row r="499">
          <cell r="G499">
            <v>41</v>
          </cell>
        </row>
        <row r="500">
          <cell r="G500">
            <v>41</v>
          </cell>
        </row>
        <row r="501">
          <cell r="G501">
            <v>41</v>
          </cell>
        </row>
        <row r="502">
          <cell r="G502">
            <v>41</v>
          </cell>
        </row>
        <row r="503">
          <cell r="G503">
            <v>41</v>
          </cell>
        </row>
        <row r="504">
          <cell r="G504">
            <v>41</v>
          </cell>
        </row>
        <row r="505">
          <cell r="G505">
            <v>41</v>
          </cell>
        </row>
        <row r="506">
          <cell r="G506">
            <v>41</v>
          </cell>
        </row>
        <row r="507">
          <cell r="G507">
            <v>41</v>
          </cell>
        </row>
        <row r="508">
          <cell r="G508">
            <v>41</v>
          </cell>
        </row>
        <row r="509">
          <cell r="G509">
            <v>41</v>
          </cell>
        </row>
        <row r="510">
          <cell r="G510">
            <v>41</v>
          </cell>
        </row>
        <row r="511">
          <cell r="G511">
            <v>41</v>
          </cell>
        </row>
        <row r="512">
          <cell r="G512">
            <v>41</v>
          </cell>
        </row>
        <row r="513">
          <cell r="G513">
            <v>41</v>
          </cell>
        </row>
        <row r="514">
          <cell r="G514">
            <v>41</v>
          </cell>
        </row>
        <row r="515">
          <cell r="G515">
            <v>41</v>
          </cell>
        </row>
        <row r="516">
          <cell r="G516">
            <v>41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Estimativa Custo da Obra"/>
      <sheetName val="Custo___de Projetos_Obra"/>
      <sheetName val="01_03 _ Projeto"/>
      <sheetName val="02_03 _ Orçamento"/>
      <sheetName val="03_03 _ Percentuais"/>
      <sheetName val="Percentuais Gerais"/>
      <sheetName val="Cronograma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étrica"/>
      <sheetName val="Orçamento Global"/>
      <sheetName val="Hidrossanitário"/>
      <sheetName val="Genéricos"/>
      <sheetName val="SBLO_PcP-AmpTPS_fora_CLP"/>
    </sheetNames>
    <sheetDataSet>
      <sheetData sheetId="0" refreshError="1"/>
      <sheetData sheetId="1">
        <row r="38">
          <cell r="D38">
            <v>0.2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Q"/>
    </sheetNames>
    <sheetDataSet>
      <sheetData sheetId="0">
        <row r="8">
          <cell r="A8" t="str">
            <v>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s Geral"/>
      <sheetName val="Preços Escola"/>
      <sheetName val="Preços Dep"/>
      <sheetName val="Preços Estac"/>
      <sheetName val="RESUMO"/>
      <sheetName val="LPreenchimento"/>
    </sheetNames>
    <sheetDataSet>
      <sheetData sheetId="0">
        <row r="3">
          <cell r="J3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DESP_OPERAC"/>
      <sheetName val="1.0.1"/>
      <sheetName val="1.0.2"/>
      <sheetName val="1.0.3"/>
      <sheetName val="1.0.4"/>
      <sheetName val="1.0.5"/>
      <sheetName val="EST_PRELIMINARES"/>
      <sheetName val="1.1"/>
      <sheetName val="2.1.1."/>
      <sheetName val="3.1"/>
      <sheetName val="4.1"/>
      <sheetName val="4.2"/>
      <sheetName val="PROJ_BASICO"/>
      <sheetName val="1.1."/>
      <sheetName val="1.2"/>
      <sheetName val="1.3"/>
      <sheetName val="1.4"/>
      <sheetName val="1.5"/>
      <sheetName val="2.1.1.."/>
      <sheetName val="2.1.2."/>
      <sheetName val="2.1.3."/>
      <sheetName val="2.1.4."/>
      <sheetName val="2.1.5."/>
      <sheetName val="2.1.6."/>
      <sheetName val="3.1."/>
      <sheetName val="3.2."/>
      <sheetName val="3.3."/>
      <sheetName val="3.4."/>
      <sheetName val="3.5."/>
      <sheetName val="3.6.1"/>
      <sheetName val="3.6.2"/>
      <sheetName val="4.1."/>
      <sheetName val="4.2."/>
      <sheetName val="4.3."/>
      <sheetName val="4.4."/>
      <sheetName val="4.5."/>
      <sheetName val="LOTE_01"/>
      <sheetName val="1.1.1"/>
      <sheetName val="1.1.2"/>
      <sheetName val="1.1.3"/>
      <sheetName val="1.1.4"/>
      <sheetName val="1.2.1"/>
      <sheetName val="1.2.2"/>
      <sheetName val="1.2.3"/>
      <sheetName val="1.2.4"/>
      <sheetName val="1.3.1"/>
      <sheetName val="1.3.2"/>
      <sheetName val="1.3.3"/>
      <sheetName val="1.3.4"/>
      <sheetName val="2.1.1"/>
      <sheetName val="2.1.2"/>
      <sheetName val="2.1.3"/>
      <sheetName val="2.1.4"/>
      <sheetName val="2.1.5.1"/>
      <sheetName val="2.1.5.2"/>
      <sheetName val="2.2.1"/>
      <sheetName val="2.2.2"/>
      <sheetName val="2.2.3"/>
      <sheetName val="2.2.4"/>
      <sheetName val="2.2.5"/>
      <sheetName val="3.1.1"/>
      <sheetName val="3.1.2"/>
      <sheetName val="3.1.3"/>
      <sheetName val="3.1.4"/>
      <sheetName val="3.1.5"/>
      <sheetName val="3.2.1"/>
      <sheetName val="3.2.2"/>
      <sheetName val="3.2.3"/>
      <sheetName val="3.2.4"/>
      <sheetName val="3.2.5"/>
      <sheetName val="3.3.1"/>
      <sheetName val="3.3.2"/>
      <sheetName val="3.3.3"/>
      <sheetName val="3.3.4"/>
      <sheetName val="3.3.5"/>
      <sheetName val="3.4.1"/>
      <sheetName val="3.4.2"/>
      <sheetName val="3.4.3"/>
      <sheetName val="3.4.4"/>
      <sheetName val="3.4.5"/>
      <sheetName val="3.5.1"/>
      <sheetName val="3.5.2"/>
      <sheetName val="3.5.3"/>
      <sheetName val="3.5.4"/>
      <sheetName val="3.5.5"/>
      <sheetName val="3.6.1."/>
      <sheetName val="3.6.2."/>
      <sheetName val="3.6.3."/>
      <sheetName val="3.6.4."/>
      <sheetName val="3.6.5."/>
      <sheetName val="4.1.."/>
      <sheetName val="4.2.."/>
      <sheetName val="4.3.."/>
      <sheetName val="4.4.."/>
      <sheetName val="4.5.."/>
      <sheetName val="5.1.."/>
      <sheetName val="5.2.."/>
      <sheetName val="5.3.."/>
      <sheetName val="5.4.."/>
      <sheetName val="5.5.."/>
      <sheetName val="6.1"/>
      <sheetName val="6.2"/>
      <sheetName val="6.3"/>
      <sheetName val="6.4"/>
      <sheetName val="6.5"/>
      <sheetName val="7.1.1"/>
      <sheetName val="7.1.2"/>
      <sheetName val="7.1.3"/>
      <sheetName val="7.1.4"/>
      <sheetName val="7.1.5"/>
      <sheetName val="8.1"/>
      <sheetName val="8.2"/>
      <sheetName val="9.1"/>
      <sheetName val="9.2"/>
      <sheetName val="9.3"/>
      <sheetName val="9.4"/>
      <sheetName val="10.1.1"/>
      <sheetName val="10.1.2"/>
      <sheetName val="10.1.3"/>
      <sheetName val="10.2.1"/>
      <sheetName val="LOTE_02"/>
      <sheetName val="1.1.1."/>
      <sheetName val="1.1.2."/>
      <sheetName val="1.1.3."/>
      <sheetName val="1.1.4."/>
      <sheetName val="1.1.5."/>
      <sheetName val="1.2.1."/>
      <sheetName val="1.2.2."/>
      <sheetName val="1.2.3."/>
      <sheetName val="1.2.4."/>
      <sheetName val="1.2.5."/>
      <sheetName val="1.3.1."/>
      <sheetName val="1.3.2."/>
      <sheetName val="1.3.3."/>
      <sheetName val="1.3.4."/>
      <sheetName val="1.3.5."/>
      <sheetName val="1.4.1"/>
      <sheetName val="1.4.2"/>
      <sheetName val="1.4.3"/>
      <sheetName val="1.4.4"/>
      <sheetName val="1.4.5"/>
      <sheetName val="1.5.1"/>
      <sheetName val="1.5.2"/>
      <sheetName val="1.5.3"/>
      <sheetName val="1.5.4"/>
      <sheetName val="1.5.5"/>
      <sheetName val="1.6.1"/>
      <sheetName val="1.6.2"/>
      <sheetName val="1.6.3"/>
      <sheetName val="1.6.4"/>
      <sheetName val="1.6.5"/>
      <sheetName val="1.7.1"/>
      <sheetName val="1.7.2"/>
      <sheetName val="1.7.3"/>
      <sheetName val="1.7.4"/>
      <sheetName val="1.7.5"/>
      <sheetName val="1.8.1"/>
      <sheetName val="1.8.2"/>
      <sheetName val="1.8.3"/>
      <sheetName val="1.8.4"/>
      <sheetName val="1.8.5"/>
      <sheetName val="1.9.1"/>
      <sheetName val="1.9.2"/>
      <sheetName val="1.9.3"/>
      <sheetName val="1.9.4"/>
      <sheetName val="1.9.5"/>
      <sheetName val="1.10.1"/>
      <sheetName val="1.10.2"/>
      <sheetName val="1.10.3"/>
      <sheetName val="1.10.4"/>
      <sheetName val="1.10.5"/>
      <sheetName val="2.1"/>
      <sheetName val="2.2"/>
      <sheetName val="2.3"/>
      <sheetName val="2.4"/>
      <sheetName val="2.5"/>
      <sheetName val="3.1.."/>
      <sheetName val="3.2.."/>
      <sheetName val="3.3.."/>
      <sheetName val="3.4.."/>
      <sheetName val="4.1.1"/>
      <sheetName val="4.1.2"/>
      <sheetName val="4.2.1"/>
      <sheetName val="LOTE_03"/>
      <sheetName val="1.1.1.."/>
      <sheetName val="1.1.2.."/>
      <sheetName val="1.1.3.."/>
      <sheetName val="1.1.4.."/>
      <sheetName val="1.1.5.."/>
      <sheetName val="1.2.1.."/>
      <sheetName val="1.2.2.."/>
      <sheetName val="1.2.3.."/>
      <sheetName val="1.2.4.."/>
      <sheetName val="1.2.5.."/>
      <sheetName val="2.1."/>
      <sheetName val="2.2."/>
      <sheetName val="2.3."/>
      <sheetName val="2.4."/>
      <sheetName val="3.1.1."/>
      <sheetName val="3.1.2."/>
      <sheetName val="3.2.1.."/>
      <sheetName val="LOTE_04"/>
      <sheetName val="1.1.1...."/>
      <sheetName val="1.1.2...."/>
      <sheetName val="1.1.3...."/>
      <sheetName val="1.1.4...."/>
      <sheetName val="1.1.5...."/>
      <sheetName val="2.1.."/>
      <sheetName val="2.2.."/>
      <sheetName val="2.3.."/>
      <sheetName val="2.4.."/>
      <sheetName val="3.1.1.."/>
      <sheetName val="3.1.2..."/>
      <sheetName val="3.2.1..."/>
      <sheetName val="LOTE_05"/>
      <sheetName val="1.1.1....."/>
      <sheetName val="1.1.2....."/>
      <sheetName val="1.1.3....."/>
      <sheetName val="1.1.4....."/>
      <sheetName val="1.1.5....."/>
      <sheetName val="2.1...."/>
      <sheetName val="2.2...."/>
      <sheetName val="2.3...."/>
      <sheetName val="2.4....."/>
      <sheetName val="3.1.1...."/>
      <sheetName val="3.1.2....."/>
      <sheetName val="3.2.1....."/>
      <sheetName val="LOTE_06"/>
      <sheetName val="1.1...."/>
      <sheetName val="1.2....."/>
      <sheetName val="1.3......"/>
      <sheetName val="1.4....."/>
      <sheetName val="2.1.1....."/>
      <sheetName val="2.1.2....."/>
      <sheetName val="2.2.1....."/>
      <sheetName val="SERV_COMPLEM"/>
      <sheetName val="1.1....."/>
      <sheetName val="1.2......"/>
      <sheetName val="1.3......."/>
      <sheetName val="1.4......"/>
      <sheetName val="1.5....."/>
      <sheetName val="1.6....."/>
      <sheetName val="2"/>
      <sheetName val="3.1...."/>
      <sheetName val="3.2....."/>
      <sheetName val="3.3......"/>
      <sheetName val="3.4......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0 - Modelo 1"/>
      <sheetName val="Anexo 10 - Modelo 2"/>
      <sheetName val="Anexo 10 - Modelo 3"/>
      <sheetName val="Anexo 10 - Modelo 4"/>
      <sheetName val="Anexo 14 - Cronograma"/>
      <sheetName val="Composição de Custo"/>
      <sheetName val="SINAPI"/>
      <sheetName val="PREÇOS"/>
    </sheetNames>
    <sheetDataSet>
      <sheetData sheetId="0">
        <row r="4">
          <cell r="A4" t="str">
            <v>Unidade: SAPIRANGA</v>
          </cell>
        </row>
      </sheetData>
      <sheetData sheetId="1">
        <row r="6">
          <cell r="P6">
            <v>0.23530000000000001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691"/>
  <sheetViews>
    <sheetView tabSelected="1" view="pageBreakPreview" topLeftCell="A85" zoomScale="140" zoomScaleNormal="100" zoomScaleSheetLayoutView="140" workbookViewId="0">
      <selection activeCell="D2" sqref="D2:F2"/>
    </sheetView>
  </sheetViews>
  <sheetFormatPr defaultColWidth="9.140625" defaultRowHeight="15"/>
  <cols>
    <col min="1" max="1" width="9.7109375" customWidth="1"/>
    <col min="2" max="2" width="58.5703125" customWidth="1"/>
    <col min="3" max="3" width="27.28515625" customWidth="1"/>
    <col min="4" max="4" width="5.85546875" customWidth="1"/>
    <col min="7" max="7" width="12" bestFit="1" customWidth="1"/>
    <col min="8" max="8" width="15.28515625" bestFit="1" customWidth="1"/>
    <col min="9" max="9" width="12.5703125" bestFit="1" customWidth="1"/>
    <col min="12" max="12" width="9.140625" style="37"/>
  </cols>
  <sheetData>
    <row r="1" spans="1:12" ht="15" customHeight="1">
      <c r="A1" s="41"/>
      <c r="B1" s="41"/>
      <c r="C1" s="12"/>
      <c r="D1" s="41" t="s">
        <v>0</v>
      </c>
      <c r="E1" s="41"/>
      <c r="F1" s="41"/>
      <c r="G1" s="20"/>
    </row>
    <row r="2" spans="1:12" ht="99.95" customHeight="1">
      <c r="A2" s="41" t="s">
        <v>1247</v>
      </c>
      <c r="B2" s="41"/>
      <c r="C2" s="13"/>
      <c r="D2" s="42" t="s">
        <v>1245</v>
      </c>
      <c r="E2" s="42"/>
      <c r="F2" s="42"/>
      <c r="G2" s="21"/>
      <c r="K2" t="s">
        <v>1249</v>
      </c>
    </row>
    <row r="3" spans="1:12" ht="15" customHeight="1">
      <c r="A3" s="50"/>
      <c r="B3" s="50"/>
      <c r="C3" s="50"/>
      <c r="D3" s="50"/>
      <c r="E3" s="50"/>
      <c r="F3" s="50"/>
      <c r="G3" s="50"/>
    </row>
    <row r="4" spans="1:12" s="1" customFormat="1" ht="12.6" customHeight="1">
      <c r="A4" s="43" t="s">
        <v>1</v>
      </c>
      <c r="B4" s="43" t="s">
        <v>2</v>
      </c>
      <c r="C4" s="43" t="s">
        <v>3</v>
      </c>
      <c r="D4" s="43" t="s">
        <v>4</v>
      </c>
      <c r="E4" s="45" t="s">
        <v>5</v>
      </c>
      <c r="F4" s="47" t="s">
        <v>6</v>
      </c>
      <c r="G4" s="22"/>
      <c r="K4" s="47" t="s">
        <v>6</v>
      </c>
      <c r="L4" s="38"/>
    </row>
    <row r="5" spans="1:12" s="1" customFormat="1" ht="12">
      <c r="A5" s="44"/>
      <c r="B5" s="44"/>
      <c r="C5" s="44"/>
      <c r="D5" s="44"/>
      <c r="E5" s="46"/>
      <c r="F5" s="48"/>
      <c r="G5" s="4" t="s">
        <v>8</v>
      </c>
      <c r="K5" s="48"/>
      <c r="L5" s="38"/>
    </row>
    <row r="6" spans="1:12" s="2" customFormat="1" ht="15" customHeight="1">
      <c r="A6" s="5" t="s">
        <v>9</v>
      </c>
      <c r="B6" s="5" t="s">
        <v>10</v>
      </c>
      <c r="C6" s="5"/>
      <c r="D6" s="5"/>
      <c r="E6" s="6"/>
      <c r="F6" s="6"/>
      <c r="G6" s="6">
        <f>SUM(G7:G18)</f>
        <v>53000</v>
      </c>
      <c r="H6" s="2" t="s">
        <v>1248</v>
      </c>
      <c r="K6" s="6"/>
      <c r="L6" s="39"/>
    </row>
    <row r="7" spans="1:12" s="2" customFormat="1" ht="75" customHeight="1">
      <c r="A7" s="7" t="s">
        <v>11</v>
      </c>
      <c r="B7" s="7" t="s">
        <v>13</v>
      </c>
      <c r="C7" s="7" t="s">
        <v>12</v>
      </c>
      <c r="D7" s="8" t="s">
        <v>14</v>
      </c>
      <c r="E7" s="9">
        <v>1</v>
      </c>
      <c r="F7" s="9">
        <v>1000</v>
      </c>
      <c r="G7" s="9">
        <f>E7*F7</f>
        <v>1000</v>
      </c>
      <c r="K7" s="19">
        <v>1073.07</v>
      </c>
      <c r="L7" s="39" t="str">
        <f>IF(F7&gt;K7,"maior","menor")</f>
        <v>menor</v>
      </c>
    </row>
    <row r="8" spans="1:12" s="2" customFormat="1" ht="30" customHeight="1">
      <c r="A8" s="7" t="s">
        <v>15</v>
      </c>
      <c r="B8" s="7" t="s">
        <v>16</v>
      </c>
      <c r="C8" s="7" t="s">
        <v>12</v>
      </c>
      <c r="D8" s="8" t="s">
        <v>14</v>
      </c>
      <c r="E8" s="9">
        <v>1</v>
      </c>
      <c r="F8" s="9">
        <v>4500</v>
      </c>
      <c r="G8" s="19">
        <f t="shared" ref="G8:G18" si="0">E8*F8</f>
        <v>4500</v>
      </c>
      <c r="K8" s="19">
        <v>5120.05</v>
      </c>
      <c r="L8" s="39" t="str">
        <f t="shared" ref="L8:L71" si="1">IF(F8&gt;K8,"maior","menor")</f>
        <v>menor</v>
      </c>
    </row>
    <row r="9" spans="1:12" s="2" customFormat="1" ht="30" customHeight="1">
      <c r="A9" s="7" t="s">
        <v>17</v>
      </c>
      <c r="B9" s="7" t="s">
        <v>18</v>
      </c>
      <c r="C9" s="7" t="s">
        <v>12</v>
      </c>
      <c r="D9" s="8" t="s">
        <v>14</v>
      </c>
      <c r="E9" s="9">
        <v>1</v>
      </c>
      <c r="F9" s="9">
        <v>7000</v>
      </c>
      <c r="G9" s="19">
        <f t="shared" si="0"/>
        <v>7000</v>
      </c>
      <c r="K9" s="19">
        <v>8431.94</v>
      </c>
      <c r="L9" s="39" t="str">
        <f t="shared" si="1"/>
        <v>menor</v>
      </c>
    </row>
    <row r="10" spans="1:12" s="2" customFormat="1" ht="22.5" customHeight="1">
      <c r="A10" s="7" t="s">
        <v>19</v>
      </c>
      <c r="B10" s="7" t="s">
        <v>20</v>
      </c>
      <c r="C10" s="7" t="s">
        <v>12</v>
      </c>
      <c r="D10" s="8" t="s">
        <v>14</v>
      </c>
      <c r="E10" s="9">
        <v>1</v>
      </c>
      <c r="F10" s="9">
        <v>6000</v>
      </c>
      <c r="G10" s="19">
        <f t="shared" si="0"/>
        <v>6000</v>
      </c>
      <c r="K10" s="19">
        <v>7249.45</v>
      </c>
      <c r="L10" s="39" t="str">
        <f t="shared" si="1"/>
        <v>menor</v>
      </c>
    </row>
    <row r="11" spans="1:12" s="2" customFormat="1" ht="22.5" customHeight="1">
      <c r="A11" s="7" t="s">
        <v>21</v>
      </c>
      <c r="B11" s="7" t="s">
        <v>22</v>
      </c>
      <c r="C11" s="7" t="s">
        <v>12</v>
      </c>
      <c r="D11" s="8" t="s">
        <v>14</v>
      </c>
      <c r="E11" s="9">
        <v>1</v>
      </c>
      <c r="F11" s="9">
        <v>5500</v>
      </c>
      <c r="G11" s="19">
        <f t="shared" si="0"/>
        <v>5500</v>
      </c>
      <c r="K11" s="19">
        <v>6170.01</v>
      </c>
      <c r="L11" s="39" t="str">
        <f t="shared" si="1"/>
        <v>menor</v>
      </c>
    </row>
    <row r="12" spans="1:12" s="2" customFormat="1" ht="15" customHeight="1">
      <c r="A12" s="7" t="s">
        <v>23</v>
      </c>
      <c r="B12" s="7" t="s">
        <v>24</v>
      </c>
      <c r="C12" s="7" t="s">
        <v>12</v>
      </c>
      <c r="D12" s="8" t="s">
        <v>14</v>
      </c>
      <c r="E12" s="9">
        <v>1</v>
      </c>
      <c r="F12" s="9">
        <v>150</v>
      </c>
      <c r="G12" s="19">
        <f t="shared" si="0"/>
        <v>150</v>
      </c>
      <c r="K12" s="19">
        <v>203.59</v>
      </c>
      <c r="L12" s="39" t="str">
        <f t="shared" si="1"/>
        <v>menor</v>
      </c>
    </row>
    <row r="13" spans="1:12" s="2" customFormat="1" ht="15" customHeight="1">
      <c r="A13" s="7" t="s">
        <v>25</v>
      </c>
      <c r="B13" s="7" t="s">
        <v>26</v>
      </c>
      <c r="C13" s="7" t="s">
        <v>12</v>
      </c>
      <c r="D13" s="8" t="s">
        <v>14</v>
      </c>
      <c r="E13" s="9">
        <v>1</v>
      </c>
      <c r="F13" s="9">
        <v>300</v>
      </c>
      <c r="G13" s="19">
        <f t="shared" si="0"/>
        <v>300</v>
      </c>
      <c r="K13" s="19">
        <v>512.89</v>
      </c>
      <c r="L13" s="39" t="str">
        <f t="shared" si="1"/>
        <v>menor</v>
      </c>
    </row>
    <row r="14" spans="1:12" s="2" customFormat="1" ht="37.5" customHeight="1">
      <c r="A14" s="7" t="s">
        <v>27</v>
      </c>
      <c r="B14" s="7" t="s">
        <v>28</v>
      </c>
      <c r="C14" s="7" t="s">
        <v>29</v>
      </c>
      <c r="D14" s="8" t="s">
        <v>14</v>
      </c>
      <c r="E14" s="9">
        <v>1</v>
      </c>
      <c r="F14" s="9">
        <v>300</v>
      </c>
      <c r="G14" s="19">
        <f t="shared" si="0"/>
        <v>300</v>
      </c>
      <c r="K14" s="19">
        <v>428.18</v>
      </c>
      <c r="L14" s="39" t="str">
        <f t="shared" si="1"/>
        <v>menor</v>
      </c>
    </row>
    <row r="15" spans="1:12" s="2" customFormat="1" ht="22.5" customHeight="1">
      <c r="A15" s="7" t="s">
        <v>30</v>
      </c>
      <c r="B15" s="7" t="s">
        <v>31</v>
      </c>
      <c r="C15" s="7" t="s">
        <v>32</v>
      </c>
      <c r="D15" s="8" t="s">
        <v>33</v>
      </c>
      <c r="E15" s="9">
        <v>200</v>
      </c>
      <c r="F15" s="9">
        <v>40</v>
      </c>
      <c r="G15" s="19">
        <f t="shared" si="0"/>
        <v>8000</v>
      </c>
      <c r="K15" s="19">
        <v>43.58</v>
      </c>
      <c r="L15" s="39" t="str">
        <f t="shared" si="1"/>
        <v>menor</v>
      </c>
    </row>
    <row r="16" spans="1:12" s="2" customFormat="1" ht="15" customHeight="1">
      <c r="A16" s="7" t="s">
        <v>34</v>
      </c>
      <c r="B16" s="7" t="s">
        <v>35</v>
      </c>
      <c r="C16" s="7" t="s">
        <v>12</v>
      </c>
      <c r="D16" s="8" t="s">
        <v>33</v>
      </c>
      <c r="E16" s="9">
        <v>500</v>
      </c>
      <c r="F16" s="9">
        <v>5</v>
      </c>
      <c r="G16" s="19">
        <f t="shared" si="0"/>
        <v>2500</v>
      </c>
      <c r="K16" s="19">
        <v>6.06</v>
      </c>
      <c r="L16" s="39" t="str">
        <f t="shared" si="1"/>
        <v>menor</v>
      </c>
    </row>
    <row r="17" spans="1:12" s="2" customFormat="1" ht="15" customHeight="1">
      <c r="A17" s="7" t="s">
        <v>36</v>
      </c>
      <c r="B17" s="7" t="s">
        <v>37</v>
      </c>
      <c r="C17" s="7" t="s">
        <v>12</v>
      </c>
      <c r="D17" s="8" t="s">
        <v>33</v>
      </c>
      <c r="E17" s="9">
        <v>1000</v>
      </c>
      <c r="F17" s="9">
        <v>1.25</v>
      </c>
      <c r="G17" s="19">
        <f t="shared" si="0"/>
        <v>1250</v>
      </c>
      <c r="K17" s="19">
        <v>2.0299999999999998</v>
      </c>
      <c r="L17" s="39" t="str">
        <f t="shared" si="1"/>
        <v>menor</v>
      </c>
    </row>
    <row r="18" spans="1:12" s="16" customFormat="1" ht="15" customHeight="1">
      <c r="A18" s="17"/>
      <c r="B18" s="17" t="s">
        <v>1240</v>
      </c>
      <c r="C18" s="17" t="s">
        <v>1241</v>
      </c>
      <c r="D18" s="18" t="s">
        <v>33</v>
      </c>
      <c r="E18" s="19">
        <v>3000</v>
      </c>
      <c r="F18" s="19">
        <v>5.5</v>
      </c>
      <c r="G18" s="19">
        <f t="shared" si="0"/>
        <v>16500</v>
      </c>
      <c r="K18" s="19">
        <v>9.83</v>
      </c>
      <c r="L18" s="39" t="str">
        <f t="shared" si="1"/>
        <v>menor</v>
      </c>
    </row>
    <row r="19" spans="1:12" s="2" customFormat="1" ht="15" customHeight="1">
      <c r="A19" s="5" t="s">
        <v>38</v>
      </c>
      <c r="B19" s="5" t="s">
        <v>39</v>
      </c>
      <c r="C19" s="5"/>
      <c r="D19" s="5"/>
      <c r="E19" s="6"/>
      <c r="F19" s="6"/>
      <c r="G19" s="6">
        <f>G20+G31+G47+G57+G65</f>
        <v>82953.94</v>
      </c>
      <c r="H19" s="2" t="s">
        <v>1248</v>
      </c>
      <c r="K19" s="6"/>
      <c r="L19" s="39" t="str">
        <f t="shared" si="1"/>
        <v>menor</v>
      </c>
    </row>
    <row r="20" spans="1:12" s="2" customFormat="1" ht="15" customHeight="1">
      <c r="A20" s="5" t="s">
        <v>40</v>
      </c>
      <c r="B20" s="5" t="s">
        <v>41</v>
      </c>
      <c r="C20" s="5"/>
      <c r="D20" s="5"/>
      <c r="E20" s="6"/>
      <c r="F20" s="6"/>
      <c r="G20" s="6">
        <f>SUM(G21:G30)</f>
        <v>43562.520000000004</v>
      </c>
      <c r="H20" s="2" t="s">
        <v>1248</v>
      </c>
      <c r="K20" s="6"/>
      <c r="L20" s="39" t="str">
        <f t="shared" si="1"/>
        <v>menor</v>
      </c>
    </row>
    <row r="21" spans="1:12" s="2" customFormat="1" ht="22.5" customHeight="1">
      <c r="A21" s="7" t="s">
        <v>42</v>
      </c>
      <c r="B21" s="7" t="s">
        <v>43</v>
      </c>
      <c r="C21" s="7" t="s">
        <v>12</v>
      </c>
      <c r="D21" s="8" t="s">
        <v>44</v>
      </c>
      <c r="E21" s="9">
        <v>69.48</v>
      </c>
      <c r="F21" s="9">
        <v>65</v>
      </c>
      <c r="G21" s="19">
        <f t="shared" ref="G21:G66" si="2">E21*F21</f>
        <v>4516.2</v>
      </c>
      <c r="K21" s="19">
        <v>82.01</v>
      </c>
      <c r="L21" s="39" t="str">
        <f t="shared" si="1"/>
        <v>menor</v>
      </c>
    </row>
    <row r="22" spans="1:12" s="2" customFormat="1" ht="15" customHeight="1">
      <c r="A22" s="7" t="s">
        <v>45</v>
      </c>
      <c r="B22" s="7" t="s">
        <v>46</v>
      </c>
      <c r="C22" s="7" t="s">
        <v>12</v>
      </c>
      <c r="D22" s="8" t="s">
        <v>44</v>
      </c>
      <c r="E22" s="9">
        <v>85</v>
      </c>
      <c r="F22" s="9">
        <v>20</v>
      </c>
      <c r="G22" s="19">
        <f t="shared" si="2"/>
        <v>1700</v>
      </c>
      <c r="K22" s="19">
        <v>20</v>
      </c>
      <c r="L22" s="39" t="str">
        <f t="shared" si="1"/>
        <v>menor</v>
      </c>
    </row>
    <row r="23" spans="1:12" s="2" customFormat="1" ht="15" customHeight="1">
      <c r="A23" s="7" t="s">
        <v>47</v>
      </c>
      <c r="B23" s="7" t="s">
        <v>48</v>
      </c>
      <c r="C23" s="7" t="s">
        <v>12</v>
      </c>
      <c r="D23" s="8" t="s">
        <v>33</v>
      </c>
      <c r="E23" s="9">
        <v>20</v>
      </c>
      <c r="F23" s="9">
        <v>5.89</v>
      </c>
      <c r="G23" s="19">
        <f t="shared" si="2"/>
        <v>117.8</v>
      </c>
      <c r="K23" s="19">
        <v>5.89</v>
      </c>
      <c r="L23" s="39" t="str">
        <f t="shared" si="1"/>
        <v>menor</v>
      </c>
    </row>
    <row r="24" spans="1:12" s="2" customFormat="1" ht="22.5" customHeight="1">
      <c r="A24" s="7" t="s">
        <v>49</v>
      </c>
      <c r="B24" s="7" t="s">
        <v>50</v>
      </c>
      <c r="C24" s="7" t="s">
        <v>32</v>
      </c>
      <c r="D24" s="8" t="s">
        <v>44</v>
      </c>
      <c r="E24" s="9">
        <v>6</v>
      </c>
      <c r="F24" s="9">
        <v>235.37</v>
      </c>
      <c r="G24" s="19">
        <f t="shared" si="2"/>
        <v>1412.22</v>
      </c>
      <c r="K24" s="19">
        <v>235.37</v>
      </c>
      <c r="L24" s="39" t="str">
        <f t="shared" si="1"/>
        <v>menor</v>
      </c>
    </row>
    <row r="25" spans="1:12" s="2" customFormat="1" ht="22.5" customHeight="1">
      <c r="A25" s="7" t="s">
        <v>51</v>
      </c>
      <c r="B25" s="7" t="s">
        <v>52</v>
      </c>
      <c r="C25" s="7" t="s">
        <v>53</v>
      </c>
      <c r="D25" s="8" t="s">
        <v>54</v>
      </c>
      <c r="E25" s="9">
        <v>40</v>
      </c>
      <c r="F25" s="9">
        <v>15</v>
      </c>
      <c r="G25" s="19">
        <f t="shared" si="2"/>
        <v>600</v>
      </c>
      <c r="K25" s="19">
        <v>20.96</v>
      </c>
      <c r="L25" s="39" t="str">
        <f t="shared" si="1"/>
        <v>menor</v>
      </c>
    </row>
    <row r="26" spans="1:12" s="2" customFormat="1" ht="15" customHeight="1">
      <c r="A26" s="7" t="s">
        <v>55</v>
      </c>
      <c r="B26" s="7" t="s">
        <v>56</v>
      </c>
      <c r="C26" s="7" t="s">
        <v>57</v>
      </c>
      <c r="D26" s="8" t="s">
        <v>33</v>
      </c>
      <c r="E26" s="9">
        <v>1000</v>
      </c>
      <c r="F26" s="9">
        <v>10</v>
      </c>
      <c r="G26" s="19">
        <f t="shared" si="2"/>
        <v>10000</v>
      </c>
      <c r="K26" s="19">
        <v>20</v>
      </c>
      <c r="L26" s="39" t="str">
        <f t="shared" si="1"/>
        <v>menor</v>
      </c>
    </row>
    <row r="27" spans="1:12" s="2" customFormat="1" ht="22.5" customHeight="1">
      <c r="A27" s="7" t="s">
        <v>58</v>
      </c>
      <c r="B27" s="7" t="s">
        <v>59</v>
      </c>
      <c r="C27" s="7" t="s">
        <v>12</v>
      </c>
      <c r="D27" s="8" t="s">
        <v>33</v>
      </c>
      <c r="E27" s="9">
        <v>50</v>
      </c>
      <c r="F27" s="9">
        <v>7</v>
      </c>
      <c r="G27" s="19">
        <f t="shared" si="2"/>
        <v>350</v>
      </c>
      <c r="K27" s="19">
        <v>8.1999999999999993</v>
      </c>
      <c r="L27" s="39" t="str">
        <f t="shared" si="1"/>
        <v>menor</v>
      </c>
    </row>
    <row r="28" spans="1:12" s="2" customFormat="1" ht="15" customHeight="1">
      <c r="A28" s="7" t="s">
        <v>60</v>
      </c>
      <c r="B28" s="7" t="s">
        <v>61</v>
      </c>
      <c r="C28" s="7" t="s">
        <v>32</v>
      </c>
      <c r="D28" s="8" t="s">
        <v>33</v>
      </c>
      <c r="E28" s="9">
        <v>4450</v>
      </c>
      <c r="F28" s="9">
        <v>3.5</v>
      </c>
      <c r="G28" s="19">
        <f t="shared" si="2"/>
        <v>15575</v>
      </c>
      <c r="K28" s="19">
        <v>5.0999999999999996</v>
      </c>
      <c r="L28" s="39" t="str">
        <f t="shared" si="1"/>
        <v>menor</v>
      </c>
    </row>
    <row r="29" spans="1:12" s="2" customFormat="1" ht="15" customHeight="1">
      <c r="A29" s="7" t="s">
        <v>62</v>
      </c>
      <c r="B29" s="7" t="s">
        <v>63</v>
      </c>
      <c r="C29" s="7" t="s">
        <v>64</v>
      </c>
      <c r="D29" s="8" t="s">
        <v>33</v>
      </c>
      <c r="E29" s="9">
        <v>81</v>
      </c>
      <c r="F29" s="9">
        <v>15</v>
      </c>
      <c r="G29" s="19">
        <f t="shared" si="2"/>
        <v>1215</v>
      </c>
      <c r="K29" s="19">
        <v>19.77</v>
      </c>
      <c r="L29" s="39" t="str">
        <f t="shared" si="1"/>
        <v>menor</v>
      </c>
    </row>
    <row r="30" spans="1:12" s="2" customFormat="1" ht="15" customHeight="1">
      <c r="A30" s="7" t="s">
        <v>65</v>
      </c>
      <c r="B30" s="7" t="s">
        <v>67</v>
      </c>
      <c r="C30" s="7" t="s">
        <v>66</v>
      </c>
      <c r="D30" s="8" t="s">
        <v>33</v>
      </c>
      <c r="E30" s="9">
        <v>538.41999999999996</v>
      </c>
      <c r="F30" s="9">
        <v>15</v>
      </c>
      <c r="G30" s="19">
        <f t="shared" si="2"/>
        <v>8076.2999999999993</v>
      </c>
      <c r="K30" s="19">
        <v>24.23</v>
      </c>
      <c r="L30" s="39" t="str">
        <f t="shared" si="1"/>
        <v>menor</v>
      </c>
    </row>
    <row r="31" spans="1:12" s="2" customFormat="1" ht="15" customHeight="1">
      <c r="A31" s="5" t="s">
        <v>68</v>
      </c>
      <c r="B31" s="5" t="s">
        <v>69</v>
      </c>
      <c r="C31" s="5"/>
      <c r="D31" s="5"/>
      <c r="E31" s="6"/>
      <c r="F31" s="6"/>
      <c r="G31" s="6">
        <f>SUM(G32:G46)</f>
        <v>8289.369999999999</v>
      </c>
      <c r="H31" s="2" t="s">
        <v>1248</v>
      </c>
      <c r="K31" s="6"/>
      <c r="L31" s="39" t="str">
        <f t="shared" si="1"/>
        <v>menor</v>
      </c>
    </row>
    <row r="32" spans="1:12" s="2" customFormat="1" ht="22.5" customHeight="1">
      <c r="A32" s="7" t="s">
        <v>70</v>
      </c>
      <c r="B32" s="7" t="s">
        <v>50</v>
      </c>
      <c r="C32" s="7" t="s">
        <v>32</v>
      </c>
      <c r="D32" s="8" t="s">
        <v>44</v>
      </c>
      <c r="E32" s="9">
        <v>1</v>
      </c>
      <c r="F32" s="19">
        <v>235.37</v>
      </c>
      <c r="G32" s="19">
        <f t="shared" si="2"/>
        <v>235.37</v>
      </c>
      <c r="K32" s="19">
        <v>235.37</v>
      </c>
      <c r="L32" s="39" t="str">
        <f t="shared" si="1"/>
        <v>menor</v>
      </c>
    </row>
    <row r="33" spans="1:12" s="2" customFormat="1" ht="22.5" customHeight="1">
      <c r="A33" s="7" t="s">
        <v>71</v>
      </c>
      <c r="B33" s="7" t="s">
        <v>72</v>
      </c>
      <c r="C33" s="7" t="s">
        <v>53</v>
      </c>
      <c r="D33" s="8" t="s">
        <v>54</v>
      </c>
      <c r="E33" s="9">
        <v>30</v>
      </c>
      <c r="F33" s="19">
        <v>8</v>
      </c>
      <c r="G33" s="19">
        <f t="shared" si="2"/>
        <v>240</v>
      </c>
      <c r="K33" s="19">
        <v>8.5399999999999991</v>
      </c>
      <c r="L33" s="39" t="str">
        <f t="shared" si="1"/>
        <v>menor</v>
      </c>
    </row>
    <row r="34" spans="1:12" s="2" customFormat="1" ht="30" customHeight="1">
      <c r="A34" s="7" t="s">
        <v>73</v>
      </c>
      <c r="B34" s="7" t="s">
        <v>74</v>
      </c>
      <c r="C34" s="7" t="s">
        <v>53</v>
      </c>
      <c r="D34" s="8" t="s">
        <v>54</v>
      </c>
      <c r="E34" s="9">
        <v>50</v>
      </c>
      <c r="F34" s="19">
        <v>6</v>
      </c>
      <c r="G34" s="19">
        <f t="shared" si="2"/>
        <v>300</v>
      </c>
      <c r="K34" s="19">
        <v>9.19</v>
      </c>
      <c r="L34" s="39" t="str">
        <f t="shared" si="1"/>
        <v>menor</v>
      </c>
    </row>
    <row r="35" spans="1:12" s="2" customFormat="1" ht="22.5" customHeight="1">
      <c r="A35" s="7" t="s">
        <v>75</v>
      </c>
      <c r="B35" s="7" t="s">
        <v>76</v>
      </c>
      <c r="C35" s="7" t="s">
        <v>53</v>
      </c>
      <c r="D35" s="8" t="s">
        <v>54</v>
      </c>
      <c r="E35" s="9">
        <v>30</v>
      </c>
      <c r="F35" s="19">
        <v>5</v>
      </c>
      <c r="G35" s="19">
        <f t="shared" si="2"/>
        <v>150</v>
      </c>
      <c r="K35" s="19">
        <v>8.33</v>
      </c>
      <c r="L35" s="39" t="str">
        <f t="shared" si="1"/>
        <v>menor</v>
      </c>
    </row>
    <row r="36" spans="1:12" s="2" customFormat="1" ht="30" customHeight="1">
      <c r="A36" s="7" t="s">
        <v>77</v>
      </c>
      <c r="B36" s="7" t="s">
        <v>78</v>
      </c>
      <c r="C36" s="7" t="s">
        <v>53</v>
      </c>
      <c r="D36" s="8" t="s">
        <v>54</v>
      </c>
      <c r="E36" s="9">
        <v>50</v>
      </c>
      <c r="F36" s="9">
        <v>10</v>
      </c>
      <c r="G36" s="19">
        <f t="shared" si="2"/>
        <v>500</v>
      </c>
      <c r="K36" s="19">
        <v>13.14</v>
      </c>
      <c r="L36" s="39" t="str">
        <f t="shared" si="1"/>
        <v>menor</v>
      </c>
    </row>
    <row r="37" spans="1:12" s="2" customFormat="1" ht="22.5" customHeight="1">
      <c r="A37" s="7" t="s">
        <v>79</v>
      </c>
      <c r="B37" s="7" t="s">
        <v>80</v>
      </c>
      <c r="C37" s="7" t="s">
        <v>12</v>
      </c>
      <c r="D37" s="8" t="s">
        <v>33</v>
      </c>
      <c r="E37" s="9">
        <v>180</v>
      </c>
      <c r="F37" s="9">
        <v>8</v>
      </c>
      <c r="G37" s="19">
        <f t="shared" si="2"/>
        <v>1440</v>
      </c>
      <c r="K37" s="19">
        <v>10.93</v>
      </c>
      <c r="L37" s="39" t="str">
        <f t="shared" si="1"/>
        <v>menor</v>
      </c>
    </row>
    <row r="38" spans="1:12" s="2" customFormat="1" ht="15" customHeight="1">
      <c r="A38" s="7" t="s">
        <v>81</v>
      </c>
      <c r="B38" s="7" t="s">
        <v>82</v>
      </c>
      <c r="C38" s="7" t="s">
        <v>12</v>
      </c>
      <c r="D38" s="8" t="s">
        <v>33</v>
      </c>
      <c r="E38" s="9">
        <v>100</v>
      </c>
      <c r="F38" s="9">
        <v>8</v>
      </c>
      <c r="G38" s="19">
        <f t="shared" si="2"/>
        <v>800</v>
      </c>
      <c r="K38" s="19">
        <v>9.6999999999999993</v>
      </c>
      <c r="L38" s="39" t="str">
        <f t="shared" si="1"/>
        <v>menor</v>
      </c>
    </row>
    <row r="39" spans="1:12" s="2" customFormat="1" ht="22.5" customHeight="1">
      <c r="A39" s="7" t="s">
        <v>83</v>
      </c>
      <c r="B39" s="7" t="s">
        <v>43</v>
      </c>
      <c r="C39" s="7" t="s">
        <v>12</v>
      </c>
      <c r="D39" s="8" t="s">
        <v>44</v>
      </c>
      <c r="E39" s="9">
        <v>36</v>
      </c>
      <c r="F39" s="9">
        <v>65</v>
      </c>
      <c r="G39" s="19">
        <f t="shared" si="2"/>
        <v>2340</v>
      </c>
      <c r="K39" s="19">
        <v>82.01</v>
      </c>
      <c r="L39" s="39" t="str">
        <f t="shared" si="1"/>
        <v>menor</v>
      </c>
    </row>
    <row r="40" spans="1:12" s="2" customFormat="1" ht="15" customHeight="1">
      <c r="A40" s="7" t="s">
        <v>84</v>
      </c>
      <c r="B40" s="7" t="s">
        <v>85</v>
      </c>
      <c r="C40" s="7" t="s">
        <v>86</v>
      </c>
      <c r="D40" s="8" t="s">
        <v>33</v>
      </c>
      <c r="E40" s="9">
        <v>11</v>
      </c>
      <c r="F40" s="9">
        <v>8</v>
      </c>
      <c r="G40" s="19">
        <f t="shared" si="2"/>
        <v>88</v>
      </c>
      <c r="K40" s="19">
        <v>9.24</v>
      </c>
      <c r="L40" s="39" t="str">
        <f t="shared" si="1"/>
        <v>menor</v>
      </c>
    </row>
    <row r="41" spans="1:12" s="2" customFormat="1" ht="15" customHeight="1">
      <c r="A41" s="7" t="s">
        <v>87</v>
      </c>
      <c r="B41" s="7" t="s">
        <v>46</v>
      </c>
      <c r="C41" s="7" t="s">
        <v>12</v>
      </c>
      <c r="D41" s="8" t="s">
        <v>44</v>
      </c>
      <c r="E41" s="9">
        <v>50</v>
      </c>
      <c r="F41" s="9">
        <v>20</v>
      </c>
      <c r="G41" s="19">
        <f t="shared" si="2"/>
        <v>1000</v>
      </c>
      <c r="K41" s="19">
        <v>20</v>
      </c>
      <c r="L41" s="39" t="str">
        <f t="shared" si="1"/>
        <v>menor</v>
      </c>
    </row>
    <row r="42" spans="1:12" s="2" customFormat="1" ht="15" customHeight="1">
      <c r="A42" s="7" t="s">
        <v>88</v>
      </c>
      <c r="B42" s="7" t="s">
        <v>89</v>
      </c>
      <c r="C42" s="7" t="s">
        <v>12</v>
      </c>
      <c r="D42" s="8" t="s">
        <v>33</v>
      </c>
      <c r="E42" s="9">
        <v>50</v>
      </c>
      <c r="F42" s="9">
        <v>10</v>
      </c>
      <c r="G42" s="19">
        <f t="shared" si="2"/>
        <v>500</v>
      </c>
      <c r="K42" s="19">
        <v>11.62</v>
      </c>
      <c r="L42" s="39" t="str">
        <f t="shared" si="1"/>
        <v>menor</v>
      </c>
    </row>
    <row r="43" spans="1:12" s="2" customFormat="1" ht="22.5" customHeight="1">
      <c r="A43" s="7" t="s">
        <v>90</v>
      </c>
      <c r="B43" s="7" t="s">
        <v>59</v>
      </c>
      <c r="C43" s="7" t="s">
        <v>12</v>
      </c>
      <c r="D43" s="8" t="s">
        <v>33</v>
      </c>
      <c r="E43" s="9">
        <v>35</v>
      </c>
      <c r="F43" s="9">
        <v>6</v>
      </c>
      <c r="G43" s="19">
        <f t="shared" si="2"/>
        <v>210</v>
      </c>
      <c r="K43" s="19">
        <v>8.1999999999999993</v>
      </c>
      <c r="L43" s="39" t="str">
        <f t="shared" si="1"/>
        <v>menor</v>
      </c>
    </row>
    <row r="44" spans="1:12" s="2" customFormat="1" ht="15" customHeight="1">
      <c r="A44" s="7" t="s">
        <v>91</v>
      </c>
      <c r="B44" s="7" t="s">
        <v>92</v>
      </c>
      <c r="C44" s="7" t="s">
        <v>93</v>
      </c>
      <c r="D44" s="8" t="s">
        <v>94</v>
      </c>
      <c r="E44" s="9">
        <v>6</v>
      </c>
      <c r="F44" s="9">
        <v>15</v>
      </c>
      <c r="G44" s="19">
        <f t="shared" si="2"/>
        <v>90</v>
      </c>
      <c r="K44" s="19">
        <v>20.94</v>
      </c>
      <c r="L44" s="39" t="str">
        <f t="shared" si="1"/>
        <v>menor</v>
      </c>
    </row>
    <row r="45" spans="1:12" s="2" customFormat="1" ht="15" customHeight="1">
      <c r="A45" s="7" t="s">
        <v>95</v>
      </c>
      <c r="B45" s="7" t="s">
        <v>96</v>
      </c>
      <c r="C45" s="7" t="s">
        <v>32</v>
      </c>
      <c r="D45" s="8" t="s">
        <v>14</v>
      </c>
      <c r="E45" s="9">
        <v>22</v>
      </c>
      <c r="F45" s="9">
        <v>12</v>
      </c>
      <c r="G45" s="19">
        <f t="shared" si="2"/>
        <v>264</v>
      </c>
      <c r="K45" s="19">
        <v>14.54</v>
      </c>
      <c r="L45" s="39" t="str">
        <f t="shared" si="1"/>
        <v>menor</v>
      </c>
    </row>
    <row r="46" spans="1:12" s="2" customFormat="1" ht="15" customHeight="1">
      <c r="A46" s="7" t="s">
        <v>97</v>
      </c>
      <c r="B46" s="7" t="s">
        <v>98</v>
      </c>
      <c r="C46" s="7" t="s">
        <v>32</v>
      </c>
      <c r="D46" s="8" t="s">
        <v>14</v>
      </c>
      <c r="E46" s="9">
        <v>22</v>
      </c>
      <c r="F46" s="9">
        <v>6</v>
      </c>
      <c r="G46" s="19">
        <f t="shared" si="2"/>
        <v>132</v>
      </c>
      <c r="K46" s="19">
        <v>8.1</v>
      </c>
      <c r="L46" s="39" t="str">
        <f t="shared" si="1"/>
        <v>menor</v>
      </c>
    </row>
    <row r="47" spans="1:12" s="2" customFormat="1" ht="15" customHeight="1">
      <c r="A47" s="5" t="s">
        <v>99</v>
      </c>
      <c r="B47" s="5" t="s">
        <v>100</v>
      </c>
      <c r="C47" s="5"/>
      <c r="D47" s="5"/>
      <c r="E47" s="6"/>
      <c r="F47" s="6"/>
      <c r="G47" s="6">
        <f>SUM(G48:G56)</f>
        <v>4966.6500000000005</v>
      </c>
      <c r="H47" s="2" t="s">
        <v>1248</v>
      </c>
      <c r="K47" s="6"/>
      <c r="L47" s="39" t="str">
        <f t="shared" si="1"/>
        <v>menor</v>
      </c>
    </row>
    <row r="48" spans="1:12" s="2" customFormat="1" ht="22.5" customHeight="1">
      <c r="A48" s="7" t="s">
        <v>101</v>
      </c>
      <c r="B48" s="7" t="s">
        <v>50</v>
      </c>
      <c r="C48" s="7" t="s">
        <v>32</v>
      </c>
      <c r="D48" s="8" t="s">
        <v>44</v>
      </c>
      <c r="E48" s="9">
        <v>4.5</v>
      </c>
      <c r="F48" s="9">
        <v>235.37</v>
      </c>
      <c r="G48" s="19">
        <f t="shared" si="2"/>
        <v>1059.165</v>
      </c>
      <c r="K48" s="19">
        <v>235.37</v>
      </c>
      <c r="L48" s="39" t="str">
        <f t="shared" si="1"/>
        <v>menor</v>
      </c>
    </row>
    <row r="49" spans="1:12" s="2" customFormat="1" ht="22.5" customHeight="1">
      <c r="A49" s="7" t="s">
        <v>102</v>
      </c>
      <c r="B49" s="7" t="s">
        <v>43</v>
      </c>
      <c r="C49" s="7" t="s">
        <v>12</v>
      </c>
      <c r="D49" s="8" t="s">
        <v>44</v>
      </c>
      <c r="E49" s="9">
        <v>2</v>
      </c>
      <c r="F49" s="9">
        <v>65</v>
      </c>
      <c r="G49" s="9">
        <f t="shared" si="2"/>
        <v>130</v>
      </c>
      <c r="K49" s="19">
        <v>82.01</v>
      </c>
      <c r="L49" s="39" t="str">
        <f t="shared" si="1"/>
        <v>menor</v>
      </c>
    </row>
    <row r="50" spans="1:12" s="2" customFormat="1" ht="15" customHeight="1">
      <c r="A50" s="7" t="s">
        <v>103</v>
      </c>
      <c r="B50" s="7" t="s">
        <v>104</v>
      </c>
      <c r="C50" s="7" t="s">
        <v>12</v>
      </c>
      <c r="D50" s="8" t="s">
        <v>44</v>
      </c>
      <c r="E50" s="9">
        <v>26</v>
      </c>
      <c r="F50" s="9">
        <v>23.98</v>
      </c>
      <c r="G50" s="9">
        <f t="shared" si="2"/>
        <v>623.48</v>
      </c>
      <c r="K50" s="19">
        <v>23.98</v>
      </c>
      <c r="L50" s="39" t="str">
        <f t="shared" si="1"/>
        <v>menor</v>
      </c>
    </row>
    <row r="51" spans="1:12" s="2" customFormat="1" ht="15" customHeight="1">
      <c r="A51" s="7" t="s">
        <v>105</v>
      </c>
      <c r="B51" s="7" t="s">
        <v>46</v>
      </c>
      <c r="C51" s="7" t="s">
        <v>12</v>
      </c>
      <c r="D51" s="8" t="s">
        <v>44</v>
      </c>
      <c r="E51" s="9">
        <v>50</v>
      </c>
      <c r="F51" s="9">
        <v>20</v>
      </c>
      <c r="G51" s="9">
        <f t="shared" si="2"/>
        <v>1000</v>
      </c>
      <c r="K51" s="19">
        <v>20</v>
      </c>
      <c r="L51" s="39" t="str">
        <f t="shared" si="1"/>
        <v>menor</v>
      </c>
    </row>
    <row r="52" spans="1:12" s="2" customFormat="1" ht="15" customHeight="1">
      <c r="A52" s="7" t="s">
        <v>106</v>
      </c>
      <c r="B52" s="7" t="s">
        <v>107</v>
      </c>
      <c r="C52" s="7" t="s">
        <v>108</v>
      </c>
      <c r="D52" s="8" t="s">
        <v>94</v>
      </c>
      <c r="E52" s="9">
        <v>4</v>
      </c>
      <c r="F52" s="9">
        <v>10</v>
      </c>
      <c r="G52" s="9">
        <f t="shared" si="2"/>
        <v>40</v>
      </c>
      <c r="K52" s="19">
        <v>13.88</v>
      </c>
      <c r="L52" s="39" t="str">
        <f t="shared" si="1"/>
        <v>menor</v>
      </c>
    </row>
    <row r="53" spans="1:12" s="2" customFormat="1" ht="15" customHeight="1">
      <c r="A53" s="7" t="s">
        <v>109</v>
      </c>
      <c r="B53" s="7" t="s">
        <v>110</v>
      </c>
      <c r="C53" s="7" t="s">
        <v>111</v>
      </c>
      <c r="D53" s="8" t="s">
        <v>94</v>
      </c>
      <c r="E53" s="9">
        <v>2</v>
      </c>
      <c r="F53" s="9">
        <v>10</v>
      </c>
      <c r="G53" s="9">
        <f t="shared" si="2"/>
        <v>20</v>
      </c>
      <c r="K53" s="19">
        <v>11.97</v>
      </c>
      <c r="L53" s="39" t="str">
        <f t="shared" si="1"/>
        <v>menor</v>
      </c>
    </row>
    <row r="54" spans="1:12" s="2" customFormat="1" ht="15" customHeight="1">
      <c r="A54" s="7" t="s">
        <v>112</v>
      </c>
      <c r="B54" s="7" t="s">
        <v>113</v>
      </c>
      <c r="C54" s="7" t="s">
        <v>12</v>
      </c>
      <c r="D54" s="8" t="s">
        <v>33</v>
      </c>
      <c r="E54" s="9">
        <v>10</v>
      </c>
      <c r="F54" s="9">
        <v>15</v>
      </c>
      <c r="G54" s="9">
        <f t="shared" si="2"/>
        <v>150</v>
      </c>
      <c r="K54" s="19">
        <v>17.5</v>
      </c>
      <c r="L54" s="39" t="str">
        <f t="shared" si="1"/>
        <v>menor</v>
      </c>
    </row>
    <row r="55" spans="1:12" s="2" customFormat="1" ht="15" customHeight="1">
      <c r="A55" s="7" t="s">
        <v>114</v>
      </c>
      <c r="B55" s="7" t="s">
        <v>115</v>
      </c>
      <c r="C55" s="7" t="s">
        <v>12</v>
      </c>
      <c r="D55" s="8" t="s">
        <v>33</v>
      </c>
      <c r="E55" s="9">
        <v>186</v>
      </c>
      <c r="F55" s="9">
        <v>10</v>
      </c>
      <c r="G55" s="9">
        <f t="shared" si="2"/>
        <v>1860</v>
      </c>
      <c r="K55" s="19">
        <v>11.62</v>
      </c>
      <c r="L55" s="39" t="str">
        <f t="shared" si="1"/>
        <v>menor</v>
      </c>
    </row>
    <row r="56" spans="1:12" s="2" customFormat="1" ht="15" customHeight="1">
      <c r="A56" s="7" t="s">
        <v>116</v>
      </c>
      <c r="B56" s="7" t="s">
        <v>117</v>
      </c>
      <c r="C56" s="7" t="s">
        <v>118</v>
      </c>
      <c r="D56" s="8" t="s">
        <v>54</v>
      </c>
      <c r="E56" s="9">
        <v>26.5</v>
      </c>
      <c r="F56" s="9">
        <v>3.17</v>
      </c>
      <c r="G56" s="9">
        <f t="shared" si="2"/>
        <v>84.004999999999995</v>
      </c>
      <c r="K56" s="19">
        <v>3.17</v>
      </c>
      <c r="L56" s="39" t="str">
        <f t="shared" si="1"/>
        <v>menor</v>
      </c>
    </row>
    <row r="57" spans="1:12" s="2" customFormat="1" ht="15" customHeight="1">
      <c r="A57" s="5" t="s">
        <v>119</v>
      </c>
      <c r="B57" s="5" t="s">
        <v>120</v>
      </c>
      <c r="C57" s="5"/>
      <c r="D57" s="5"/>
      <c r="E57" s="6"/>
      <c r="F57" s="6"/>
      <c r="G57" s="6">
        <f>SUM(G58:G64)</f>
        <v>22107.4</v>
      </c>
      <c r="H57" s="2" t="s">
        <v>1248</v>
      </c>
      <c r="K57" s="6"/>
      <c r="L57" s="39" t="str">
        <f t="shared" si="1"/>
        <v>menor</v>
      </c>
    </row>
    <row r="58" spans="1:12" s="2" customFormat="1" ht="15" customHeight="1">
      <c r="A58" s="7" t="s">
        <v>121</v>
      </c>
      <c r="B58" s="7" t="s">
        <v>122</v>
      </c>
      <c r="C58" s="7" t="s">
        <v>123</v>
      </c>
      <c r="D58" s="8" t="s">
        <v>33</v>
      </c>
      <c r="E58" s="9">
        <v>807</v>
      </c>
      <c r="F58" s="9">
        <v>5</v>
      </c>
      <c r="G58" s="19">
        <f t="shared" si="2"/>
        <v>4035</v>
      </c>
      <c r="K58" s="19">
        <v>8.23</v>
      </c>
      <c r="L58" s="39" t="str">
        <f t="shared" si="1"/>
        <v>menor</v>
      </c>
    </row>
    <row r="59" spans="1:12" s="2" customFormat="1" ht="15" customHeight="1">
      <c r="A59" s="7" t="s">
        <v>124</v>
      </c>
      <c r="B59" s="7" t="s">
        <v>125</v>
      </c>
      <c r="C59" s="7" t="s">
        <v>126</v>
      </c>
      <c r="D59" s="8" t="s">
        <v>44</v>
      </c>
      <c r="E59" s="9">
        <v>9</v>
      </c>
      <c r="F59" s="9">
        <v>45</v>
      </c>
      <c r="G59" s="19">
        <f t="shared" si="2"/>
        <v>405</v>
      </c>
      <c r="K59" s="19">
        <v>51.64</v>
      </c>
      <c r="L59" s="39" t="str">
        <f t="shared" si="1"/>
        <v>menor</v>
      </c>
    </row>
    <row r="60" spans="1:12" s="2" customFormat="1" ht="22.5" customHeight="1">
      <c r="A60" s="7" t="s">
        <v>127</v>
      </c>
      <c r="B60" s="7" t="s">
        <v>128</v>
      </c>
      <c r="C60" s="7" t="s">
        <v>12</v>
      </c>
      <c r="D60" s="8" t="s">
        <v>33</v>
      </c>
      <c r="E60" s="9">
        <v>874</v>
      </c>
      <c r="F60" s="9">
        <v>5</v>
      </c>
      <c r="G60" s="19">
        <f t="shared" si="2"/>
        <v>4370</v>
      </c>
      <c r="K60" s="19">
        <v>8.1999999999999993</v>
      </c>
      <c r="L60" s="39" t="str">
        <f t="shared" si="1"/>
        <v>menor</v>
      </c>
    </row>
    <row r="61" spans="1:12" s="2" customFormat="1" ht="15" customHeight="1">
      <c r="A61" s="7" t="s">
        <v>129</v>
      </c>
      <c r="B61" s="7" t="s">
        <v>130</v>
      </c>
      <c r="C61" s="7" t="s">
        <v>12</v>
      </c>
      <c r="D61" s="8" t="s">
        <v>54</v>
      </c>
      <c r="E61" s="9">
        <v>500</v>
      </c>
      <c r="F61" s="9">
        <v>3.83</v>
      </c>
      <c r="G61" s="19">
        <f t="shared" si="2"/>
        <v>1915</v>
      </c>
      <c r="K61" s="19">
        <v>3.83</v>
      </c>
      <c r="L61" s="39" t="str">
        <f t="shared" si="1"/>
        <v>menor</v>
      </c>
    </row>
    <row r="62" spans="1:12" s="2" customFormat="1" ht="15" customHeight="1">
      <c r="A62" s="7" t="s">
        <v>131</v>
      </c>
      <c r="B62" s="7" t="s">
        <v>67</v>
      </c>
      <c r="C62" s="7" t="s">
        <v>66</v>
      </c>
      <c r="D62" s="8" t="s">
        <v>33</v>
      </c>
      <c r="E62" s="9">
        <v>700</v>
      </c>
      <c r="F62" s="9">
        <v>15</v>
      </c>
      <c r="G62" s="19">
        <f t="shared" si="2"/>
        <v>10500</v>
      </c>
      <c r="K62" s="19">
        <v>24.23</v>
      </c>
      <c r="L62" s="39" t="str">
        <f t="shared" si="1"/>
        <v>menor</v>
      </c>
    </row>
    <row r="63" spans="1:12" s="2" customFormat="1" ht="15" customHeight="1">
      <c r="A63" s="7" t="s">
        <v>132</v>
      </c>
      <c r="B63" s="7" t="s">
        <v>133</v>
      </c>
      <c r="C63" s="7" t="s">
        <v>12</v>
      </c>
      <c r="D63" s="8" t="s">
        <v>54</v>
      </c>
      <c r="E63" s="9">
        <v>163</v>
      </c>
      <c r="F63" s="9">
        <v>4.8</v>
      </c>
      <c r="G63" s="19">
        <f t="shared" si="2"/>
        <v>782.4</v>
      </c>
      <c r="K63" s="19">
        <v>4.8</v>
      </c>
      <c r="L63" s="39" t="str">
        <f t="shared" si="1"/>
        <v>menor</v>
      </c>
    </row>
    <row r="64" spans="1:12" s="2" customFormat="1" ht="15" customHeight="1">
      <c r="A64" s="7" t="s">
        <v>134</v>
      </c>
      <c r="B64" s="7" t="s">
        <v>135</v>
      </c>
      <c r="C64" s="7" t="s">
        <v>12</v>
      </c>
      <c r="D64" s="8" t="s">
        <v>44</v>
      </c>
      <c r="E64" s="9">
        <v>5</v>
      </c>
      <c r="F64" s="9">
        <v>20</v>
      </c>
      <c r="G64" s="19">
        <f t="shared" si="2"/>
        <v>100</v>
      </c>
      <c r="K64" s="19">
        <v>20</v>
      </c>
      <c r="L64" s="39" t="str">
        <f t="shared" si="1"/>
        <v>menor</v>
      </c>
    </row>
    <row r="65" spans="1:12" s="2" customFormat="1" ht="15" customHeight="1">
      <c r="A65" s="5" t="s">
        <v>136</v>
      </c>
      <c r="B65" s="5" t="s">
        <v>137</v>
      </c>
      <c r="C65" s="5"/>
      <c r="D65" s="5"/>
      <c r="E65" s="6"/>
      <c r="F65" s="6"/>
      <c r="G65" s="6">
        <f>SUM(G66)</f>
        <v>4028</v>
      </c>
      <c r="H65" s="2" t="s">
        <v>1248</v>
      </c>
      <c r="K65" s="6"/>
      <c r="L65" s="39" t="str">
        <f t="shared" si="1"/>
        <v>menor</v>
      </c>
    </row>
    <row r="66" spans="1:12" s="2" customFormat="1" ht="15" customHeight="1">
      <c r="A66" s="7" t="s">
        <v>138</v>
      </c>
      <c r="B66" s="7" t="s">
        <v>139</v>
      </c>
      <c r="C66" s="7" t="s">
        <v>12</v>
      </c>
      <c r="D66" s="8" t="s">
        <v>33</v>
      </c>
      <c r="E66" s="9">
        <v>503.5</v>
      </c>
      <c r="F66" s="9">
        <v>8</v>
      </c>
      <c r="G66" s="19">
        <f t="shared" si="2"/>
        <v>4028</v>
      </c>
      <c r="K66" s="19">
        <v>11.62</v>
      </c>
      <c r="L66" s="39" t="str">
        <f t="shared" si="1"/>
        <v>menor</v>
      </c>
    </row>
    <row r="67" spans="1:12" s="2" customFormat="1" ht="15" customHeight="1">
      <c r="A67" s="5" t="s">
        <v>140</v>
      </c>
      <c r="B67" s="5" t="s">
        <v>141</v>
      </c>
      <c r="C67" s="5"/>
      <c r="D67" s="5"/>
      <c r="E67" s="6"/>
      <c r="F67" s="6"/>
      <c r="G67" s="6">
        <f>G68+G71+G78+G80+G84+G86+G88</f>
        <v>111766.8</v>
      </c>
      <c r="H67" s="2" t="s">
        <v>1248</v>
      </c>
      <c r="K67" s="6"/>
      <c r="L67" s="39" t="str">
        <f t="shared" si="1"/>
        <v>menor</v>
      </c>
    </row>
    <row r="68" spans="1:12" s="2" customFormat="1" ht="15" customHeight="1">
      <c r="A68" s="5" t="s">
        <v>142</v>
      </c>
      <c r="B68" s="5" t="s">
        <v>143</v>
      </c>
      <c r="C68" s="5"/>
      <c r="D68" s="5"/>
      <c r="E68" s="6"/>
      <c r="F68" s="6"/>
      <c r="G68" s="6">
        <f>SUM(G69:G70)</f>
        <v>6850</v>
      </c>
      <c r="H68" s="2" t="s">
        <v>1248</v>
      </c>
      <c r="K68" s="6"/>
      <c r="L68" s="39" t="str">
        <f t="shared" si="1"/>
        <v>menor</v>
      </c>
    </row>
    <row r="69" spans="1:12" s="2" customFormat="1" ht="30" customHeight="1">
      <c r="A69" s="7" t="s">
        <v>144</v>
      </c>
      <c r="B69" s="7" t="s">
        <v>145</v>
      </c>
      <c r="C69" s="7" t="s">
        <v>57</v>
      </c>
      <c r="D69" s="8" t="s">
        <v>33</v>
      </c>
      <c r="E69" s="9">
        <v>15</v>
      </c>
      <c r="F69" s="9">
        <v>45</v>
      </c>
      <c r="G69" s="19">
        <f t="shared" ref="G69:G70" si="3">E69*F69</f>
        <v>675</v>
      </c>
      <c r="K69" s="19">
        <v>49.65</v>
      </c>
      <c r="L69" s="39" t="str">
        <f t="shared" si="1"/>
        <v>menor</v>
      </c>
    </row>
    <row r="70" spans="1:12" s="2" customFormat="1" ht="30" customHeight="1">
      <c r="A70" s="7" t="s">
        <v>146</v>
      </c>
      <c r="B70" s="7" t="s">
        <v>147</v>
      </c>
      <c r="C70" s="7" t="s">
        <v>12</v>
      </c>
      <c r="D70" s="8" t="s">
        <v>148</v>
      </c>
      <c r="E70" s="9">
        <v>650</v>
      </c>
      <c r="F70" s="9">
        <v>9.5</v>
      </c>
      <c r="G70" s="19">
        <f t="shared" si="3"/>
        <v>6175</v>
      </c>
      <c r="K70" s="19">
        <v>10.5</v>
      </c>
      <c r="L70" s="39" t="str">
        <f t="shared" si="1"/>
        <v>menor</v>
      </c>
    </row>
    <row r="71" spans="1:12" s="2" customFormat="1" ht="15" customHeight="1">
      <c r="A71" s="5" t="s">
        <v>149</v>
      </c>
      <c r="B71" s="5" t="s">
        <v>150</v>
      </c>
      <c r="C71" s="5"/>
      <c r="D71" s="5"/>
      <c r="E71" s="6"/>
      <c r="F71" s="6"/>
      <c r="G71" s="6">
        <f>SUM(G72:G77)</f>
        <v>51684.340000000004</v>
      </c>
      <c r="H71" s="2" t="s">
        <v>1248</v>
      </c>
      <c r="K71" s="6"/>
      <c r="L71" s="39" t="str">
        <f t="shared" si="1"/>
        <v>menor</v>
      </c>
    </row>
    <row r="72" spans="1:12" s="2" customFormat="1" ht="30" customHeight="1">
      <c r="A72" s="7" t="s">
        <v>151</v>
      </c>
      <c r="B72" s="7" t="s">
        <v>147</v>
      </c>
      <c r="C72" s="7" t="s">
        <v>12</v>
      </c>
      <c r="D72" s="8" t="s">
        <v>148</v>
      </c>
      <c r="E72" s="9">
        <v>3500</v>
      </c>
      <c r="F72" s="9">
        <v>9.5</v>
      </c>
      <c r="G72" s="19">
        <f t="shared" ref="G72:G77" si="4">E72*F72</f>
        <v>33250</v>
      </c>
      <c r="K72" s="19">
        <v>10.5</v>
      </c>
      <c r="L72" s="39" t="str">
        <f t="shared" ref="L72:L135" si="5">IF(F72&gt;K72,"maior","menor")</f>
        <v>menor</v>
      </c>
    </row>
    <row r="73" spans="1:12" s="2" customFormat="1" ht="30" customHeight="1">
      <c r="A73" s="7" t="s">
        <v>152</v>
      </c>
      <c r="B73" s="7" t="s">
        <v>153</v>
      </c>
      <c r="C73" s="7" t="s">
        <v>154</v>
      </c>
      <c r="D73" s="8" t="s">
        <v>33</v>
      </c>
      <c r="E73" s="9">
        <v>90.5</v>
      </c>
      <c r="F73" s="9">
        <v>147.33000000000001</v>
      </c>
      <c r="G73" s="19">
        <f t="shared" si="4"/>
        <v>13333.365000000002</v>
      </c>
      <c r="K73" s="19">
        <v>147.33000000000001</v>
      </c>
      <c r="L73" s="39" t="str">
        <f t="shared" si="5"/>
        <v>menor</v>
      </c>
    </row>
    <row r="74" spans="1:12" s="2" customFormat="1" ht="15" customHeight="1">
      <c r="A74" s="7" t="s">
        <v>155</v>
      </c>
      <c r="B74" s="7" t="s">
        <v>156</v>
      </c>
      <c r="C74" s="7" t="s">
        <v>12</v>
      </c>
      <c r="D74" s="8" t="s">
        <v>44</v>
      </c>
      <c r="E74" s="9">
        <v>14.5</v>
      </c>
      <c r="F74" s="9">
        <v>35</v>
      </c>
      <c r="G74" s="19">
        <f t="shared" si="4"/>
        <v>507.5</v>
      </c>
      <c r="K74" s="19">
        <v>40.770000000000003</v>
      </c>
      <c r="L74" s="39" t="str">
        <f t="shared" si="5"/>
        <v>menor</v>
      </c>
    </row>
    <row r="75" spans="1:12" s="2" customFormat="1" ht="45" customHeight="1">
      <c r="A75" s="7" t="s">
        <v>157</v>
      </c>
      <c r="B75" s="7" t="s">
        <v>158</v>
      </c>
      <c r="C75" s="7" t="s">
        <v>57</v>
      </c>
      <c r="D75" s="8" t="s">
        <v>33</v>
      </c>
      <c r="E75" s="9">
        <v>13.5</v>
      </c>
      <c r="F75" s="9">
        <v>50</v>
      </c>
      <c r="G75" s="19">
        <f t="shared" si="4"/>
        <v>675</v>
      </c>
      <c r="K75" s="19">
        <v>58.83</v>
      </c>
      <c r="L75" s="39" t="str">
        <f t="shared" si="5"/>
        <v>menor</v>
      </c>
    </row>
    <row r="76" spans="1:12" s="2" customFormat="1" ht="22.5" customHeight="1">
      <c r="A76" s="7" t="s">
        <v>159</v>
      </c>
      <c r="B76" s="7" t="s">
        <v>160</v>
      </c>
      <c r="C76" s="7" t="s">
        <v>12</v>
      </c>
      <c r="D76" s="8" t="s">
        <v>44</v>
      </c>
      <c r="E76" s="9">
        <v>8.5</v>
      </c>
      <c r="F76" s="9">
        <v>335.35</v>
      </c>
      <c r="G76" s="19">
        <f t="shared" si="4"/>
        <v>2850.4750000000004</v>
      </c>
      <c r="K76" s="19">
        <v>335.35</v>
      </c>
      <c r="L76" s="39" t="str">
        <f t="shared" si="5"/>
        <v>menor</v>
      </c>
    </row>
    <row r="77" spans="1:12" s="2" customFormat="1" ht="22.5" customHeight="1">
      <c r="A77" s="7" t="s">
        <v>161</v>
      </c>
      <c r="B77" s="7" t="s">
        <v>162</v>
      </c>
      <c r="C77" s="7" t="s">
        <v>163</v>
      </c>
      <c r="D77" s="8" t="s">
        <v>33</v>
      </c>
      <c r="E77" s="9">
        <v>133.5</v>
      </c>
      <c r="F77" s="9">
        <v>8</v>
      </c>
      <c r="G77" s="19">
        <f t="shared" si="4"/>
        <v>1068</v>
      </c>
      <c r="K77" s="19">
        <v>10.4</v>
      </c>
      <c r="L77" s="39" t="str">
        <f t="shared" si="5"/>
        <v>menor</v>
      </c>
    </row>
    <row r="78" spans="1:12" s="2" customFormat="1" ht="15" customHeight="1">
      <c r="A78" s="5" t="s">
        <v>164</v>
      </c>
      <c r="B78" s="5" t="s">
        <v>165</v>
      </c>
      <c r="C78" s="5"/>
      <c r="D78" s="5"/>
      <c r="E78" s="6"/>
      <c r="F78" s="6"/>
      <c r="G78" s="6">
        <f>SUM(G79)</f>
        <v>4845</v>
      </c>
      <c r="H78" s="2" t="s">
        <v>1248</v>
      </c>
      <c r="K78" s="6"/>
      <c r="L78" s="39" t="str">
        <f t="shared" si="5"/>
        <v>menor</v>
      </c>
    </row>
    <row r="79" spans="1:12" s="2" customFormat="1" ht="30" customHeight="1">
      <c r="A79" s="7" t="s">
        <v>166</v>
      </c>
      <c r="B79" s="7" t="s">
        <v>147</v>
      </c>
      <c r="C79" s="7" t="s">
        <v>12</v>
      </c>
      <c r="D79" s="8" t="s">
        <v>148</v>
      </c>
      <c r="E79" s="9">
        <v>510</v>
      </c>
      <c r="F79" s="9">
        <v>9.5</v>
      </c>
      <c r="G79" s="19">
        <f t="shared" ref="G79" si="6">E79*F79</f>
        <v>4845</v>
      </c>
      <c r="K79" s="19">
        <v>10.5</v>
      </c>
      <c r="L79" s="39" t="str">
        <f t="shared" si="5"/>
        <v>menor</v>
      </c>
    </row>
    <row r="80" spans="1:12" s="2" customFormat="1" ht="15" customHeight="1">
      <c r="A80" s="5" t="s">
        <v>167</v>
      </c>
      <c r="B80" s="5" t="s">
        <v>168</v>
      </c>
      <c r="C80" s="5"/>
      <c r="D80" s="5"/>
      <c r="E80" s="6"/>
      <c r="F80" s="6"/>
      <c r="G80" s="6">
        <f>SUM(G81:G83)</f>
        <v>2151.91</v>
      </c>
      <c r="H80" s="2" t="s">
        <v>1248</v>
      </c>
      <c r="K80" s="6"/>
      <c r="L80" s="39" t="str">
        <f t="shared" si="5"/>
        <v>menor</v>
      </c>
    </row>
    <row r="81" spans="1:12" s="2" customFormat="1" ht="15" customHeight="1">
      <c r="A81" s="7" t="s">
        <v>169</v>
      </c>
      <c r="B81" s="7" t="s">
        <v>170</v>
      </c>
      <c r="C81" s="7" t="s">
        <v>12</v>
      </c>
      <c r="D81" s="8" t="s">
        <v>33</v>
      </c>
      <c r="E81" s="9">
        <v>17</v>
      </c>
      <c r="F81" s="9">
        <v>60</v>
      </c>
      <c r="G81" s="19">
        <f t="shared" ref="G81:G83" si="7">E81*F81</f>
        <v>1020</v>
      </c>
      <c r="K81" s="19">
        <v>72.05</v>
      </c>
      <c r="L81" s="39" t="str">
        <f t="shared" si="5"/>
        <v>menor</v>
      </c>
    </row>
    <row r="82" spans="1:12" s="2" customFormat="1" ht="22.5" customHeight="1">
      <c r="A82" s="7" t="s">
        <v>171</v>
      </c>
      <c r="B82" s="7" t="s">
        <v>160</v>
      </c>
      <c r="C82" s="7" t="s">
        <v>12</v>
      </c>
      <c r="D82" s="8" t="s">
        <v>44</v>
      </c>
      <c r="E82" s="9">
        <v>2.6</v>
      </c>
      <c r="F82" s="9">
        <v>335.35</v>
      </c>
      <c r="G82" s="19">
        <f t="shared" si="7"/>
        <v>871.91000000000008</v>
      </c>
      <c r="K82" s="19">
        <v>335.35</v>
      </c>
      <c r="L82" s="39" t="str">
        <f t="shared" si="5"/>
        <v>menor</v>
      </c>
    </row>
    <row r="83" spans="1:12" s="2" customFormat="1" ht="15" customHeight="1">
      <c r="A83" s="7" t="s">
        <v>172</v>
      </c>
      <c r="B83" s="7" t="s">
        <v>173</v>
      </c>
      <c r="C83" s="7" t="s">
        <v>12</v>
      </c>
      <c r="D83" s="8" t="s">
        <v>148</v>
      </c>
      <c r="E83" s="9">
        <v>40</v>
      </c>
      <c r="F83" s="9">
        <v>6.5</v>
      </c>
      <c r="G83" s="19">
        <f t="shared" si="7"/>
        <v>260</v>
      </c>
      <c r="K83" s="19">
        <v>7.5</v>
      </c>
      <c r="L83" s="39" t="str">
        <f t="shared" si="5"/>
        <v>menor</v>
      </c>
    </row>
    <row r="84" spans="1:12" s="2" customFormat="1" ht="15" customHeight="1">
      <c r="A84" s="5" t="s">
        <v>174</v>
      </c>
      <c r="B84" s="5" t="s">
        <v>175</v>
      </c>
      <c r="C84" s="5"/>
      <c r="D84" s="5"/>
      <c r="E84" s="6"/>
      <c r="F84" s="6"/>
      <c r="G84" s="6">
        <f>SUM(G85)</f>
        <v>36000</v>
      </c>
      <c r="H84" s="2" t="s">
        <v>1248</v>
      </c>
      <c r="K84" s="6"/>
      <c r="L84" s="39" t="str">
        <f t="shared" si="5"/>
        <v>menor</v>
      </c>
    </row>
    <row r="85" spans="1:12" s="2" customFormat="1" ht="15" customHeight="1">
      <c r="A85" s="7" t="s">
        <v>176</v>
      </c>
      <c r="B85" s="7" t="s">
        <v>177</v>
      </c>
      <c r="C85" s="7" t="s">
        <v>178</v>
      </c>
      <c r="D85" s="8" t="s">
        <v>14</v>
      </c>
      <c r="E85" s="9">
        <v>1</v>
      </c>
      <c r="F85" s="9">
        <v>36000</v>
      </c>
      <c r="G85" s="19">
        <f t="shared" ref="G85" si="8">E85*F85</f>
        <v>36000</v>
      </c>
      <c r="K85" s="19">
        <v>44544.31</v>
      </c>
      <c r="L85" s="39" t="str">
        <f t="shared" si="5"/>
        <v>menor</v>
      </c>
    </row>
    <row r="86" spans="1:12" s="2" customFormat="1" ht="15" customHeight="1">
      <c r="A86" s="5" t="s">
        <v>179</v>
      </c>
      <c r="B86" s="5" t="s">
        <v>180</v>
      </c>
      <c r="C86" s="5"/>
      <c r="D86" s="5"/>
      <c r="E86" s="6"/>
      <c r="F86" s="6"/>
      <c r="G86" s="6">
        <f>SUM(G87)</f>
        <v>4750</v>
      </c>
      <c r="H86" s="2" t="s">
        <v>1248</v>
      </c>
      <c r="K86" s="6"/>
      <c r="L86" s="39" t="str">
        <f t="shared" si="5"/>
        <v>menor</v>
      </c>
    </row>
    <row r="87" spans="1:12" s="2" customFormat="1" ht="30" customHeight="1">
      <c r="A87" s="7" t="s">
        <v>181</v>
      </c>
      <c r="B87" s="7" t="s">
        <v>182</v>
      </c>
      <c r="C87" s="7" t="s">
        <v>12</v>
      </c>
      <c r="D87" s="8" t="s">
        <v>148</v>
      </c>
      <c r="E87" s="9">
        <v>500</v>
      </c>
      <c r="F87" s="9">
        <v>9.5</v>
      </c>
      <c r="G87" s="19">
        <f t="shared" ref="G87" si="9">E87*F87</f>
        <v>4750</v>
      </c>
      <c r="K87" s="19">
        <v>10.5</v>
      </c>
      <c r="L87" s="39" t="str">
        <f t="shared" si="5"/>
        <v>menor</v>
      </c>
    </row>
    <row r="88" spans="1:12" s="2" customFormat="1" ht="15" customHeight="1">
      <c r="A88" s="5" t="s">
        <v>183</v>
      </c>
      <c r="B88" s="5" t="s">
        <v>184</v>
      </c>
      <c r="C88" s="5"/>
      <c r="D88" s="5"/>
      <c r="E88" s="6"/>
      <c r="F88" s="6"/>
      <c r="G88" s="6">
        <f>SUM(G89:G91)</f>
        <v>5485.55</v>
      </c>
      <c r="H88" s="2" t="s">
        <v>1248</v>
      </c>
      <c r="K88" s="6"/>
      <c r="L88" s="39" t="str">
        <f t="shared" si="5"/>
        <v>menor</v>
      </c>
    </row>
    <row r="89" spans="1:12" s="2" customFormat="1" ht="15" customHeight="1">
      <c r="A89" s="7" t="s">
        <v>185</v>
      </c>
      <c r="B89" s="7" t="s">
        <v>186</v>
      </c>
      <c r="C89" s="7" t="s">
        <v>12</v>
      </c>
      <c r="D89" s="8" t="s">
        <v>33</v>
      </c>
      <c r="E89" s="9">
        <v>53</v>
      </c>
      <c r="F89" s="9">
        <v>50</v>
      </c>
      <c r="G89" s="19">
        <f t="shared" ref="G89:G91" si="10">E89*F89</f>
        <v>2650</v>
      </c>
      <c r="K89" s="19">
        <v>57.17</v>
      </c>
      <c r="L89" s="39" t="str">
        <f t="shared" si="5"/>
        <v>menor</v>
      </c>
    </row>
    <row r="90" spans="1:12" s="2" customFormat="1" ht="15" customHeight="1">
      <c r="A90" s="7" t="s">
        <v>187</v>
      </c>
      <c r="B90" s="7" t="s">
        <v>173</v>
      </c>
      <c r="C90" s="7" t="s">
        <v>12</v>
      </c>
      <c r="D90" s="8" t="s">
        <v>148</v>
      </c>
      <c r="E90" s="9">
        <v>200</v>
      </c>
      <c r="F90" s="9">
        <v>6.5</v>
      </c>
      <c r="G90" s="19">
        <f t="shared" si="10"/>
        <v>1300</v>
      </c>
      <c r="K90" s="19">
        <v>7.5</v>
      </c>
      <c r="L90" s="39" t="str">
        <f t="shared" si="5"/>
        <v>menor</v>
      </c>
    </row>
    <row r="91" spans="1:12" s="2" customFormat="1" ht="22.5" customHeight="1">
      <c r="A91" s="7" t="s">
        <v>188</v>
      </c>
      <c r="B91" s="7" t="s">
        <v>189</v>
      </c>
      <c r="C91" s="7" t="s">
        <v>12</v>
      </c>
      <c r="D91" s="8" t="s">
        <v>44</v>
      </c>
      <c r="E91" s="9">
        <v>5</v>
      </c>
      <c r="F91" s="9">
        <v>307.11</v>
      </c>
      <c r="G91" s="19">
        <f t="shared" si="10"/>
        <v>1535.5500000000002</v>
      </c>
      <c r="H91" s="33"/>
      <c r="K91" s="19">
        <v>307.11</v>
      </c>
      <c r="L91" s="39" t="str">
        <f t="shared" si="5"/>
        <v>menor</v>
      </c>
    </row>
    <row r="92" spans="1:12" s="2" customFormat="1" ht="15" customHeight="1">
      <c r="A92" s="5" t="s">
        <v>190</v>
      </c>
      <c r="B92" s="5" t="s">
        <v>191</v>
      </c>
      <c r="C92" s="5"/>
      <c r="D92" s="5"/>
      <c r="E92" s="6"/>
      <c r="F92" s="6"/>
      <c r="G92" s="27">
        <f>G93+G117+G152+G175+G191</f>
        <v>1572105.4419999998</v>
      </c>
      <c r="H92" s="32">
        <v>1571987.64</v>
      </c>
      <c r="I92" s="32">
        <f>G92-H92</f>
        <v>117.80199999990873</v>
      </c>
      <c r="K92" s="6"/>
      <c r="L92" s="39" t="str">
        <f t="shared" si="5"/>
        <v>menor</v>
      </c>
    </row>
    <row r="93" spans="1:12" s="2" customFormat="1" ht="15" customHeight="1">
      <c r="A93" s="5" t="s">
        <v>192</v>
      </c>
      <c r="B93" s="5" t="s">
        <v>193</v>
      </c>
      <c r="C93" s="5"/>
      <c r="D93" s="5"/>
      <c r="E93" s="6"/>
      <c r="F93" s="6"/>
      <c r="G93" s="6">
        <f>G94+G103+G109+G115</f>
        <v>162932.1</v>
      </c>
      <c r="H93" s="2" t="s">
        <v>1248</v>
      </c>
      <c r="K93" s="6"/>
      <c r="L93" s="39" t="str">
        <f t="shared" si="5"/>
        <v>menor</v>
      </c>
    </row>
    <row r="94" spans="1:12" s="2" customFormat="1" ht="15" customHeight="1">
      <c r="A94" s="5" t="s">
        <v>194</v>
      </c>
      <c r="B94" s="5" t="s">
        <v>195</v>
      </c>
      <c r="C94" s="5"/>
      <c r="D94" s="5"/>
      <c r="E94" s="6"/>
      <c r="F94" s="6"/>
      <c r="G94" s="6">
        <f>SUM(G95:G102)</f>
        <v>57603</v>
      </c>
      <c r="H94" s="2" t="s">
        <v>1248</v>
      </c>
      <c r="K94" s="6"/>
      <c r="L94" s="39" t="str">
        <f t="shared" si="5"/>
        <v>menor</v>
      </c>
    </row>
    <row r="95" spans="1:12" s="2" customFormat="1" ht="15" customHeight="1">
      <c r="A95" s="7" t="s">
        <v>196</v>
      </c>
      <c r="B95" s="7" t="s">
        <v>197</v>
      </c>
      <c r="C95" s="7" t="s">
        <v>12</v>
      </c>
      <c r="D95" s="8" t="s">
        <v>33</v>
      </c>
      <c r="E95" s="9">
        <v>260</v>
      </c>
      <c r="F95" s="9">
        <v>36</v>
      </c>
      <c r="G95" s="19">
        <f t="shared" ref="G95:G102" si="11">E95*F95</f>
        <v>9360</v>
      </c>
      <c r="K95" s="19">
        <v>41.14</v>
      </c>
      <c r="L95" s="39" t="str">
        <f t="shared" si="5"/>
        <v>menor</v>
      </c>
    </row>
    <row r="96" spans="1:12" s="2" customFormat="1" ht="30" customHeight="1">
      <c r="A96" s="7" t="s">
        <v>198</v>
      </c>
      <c r="B96" s="7" t="s">
        <v>199</v>
      </c>
      <c r="C96" s="7" t="s">
        <v>57</v>
      </c>
      <c r="D96" s="8" t="s">
        <v>33</v>
      </c>
      <c r="E96" s="9">
        <v>142.5</v>
      </c>
      <c r="F96" s="9">
        <v>70</v>
      </c>
      <c r="G96" s="19">
        <f t="shared" si="11"/>
        <v>9975</v>
      </c>
      <c r="K96" s="19">
        <v>75.599999999999994</v>
      </c>
      <c r="L96" s="39" t="str">
        <f t="shared" si="5"/>
        <v>menor</v>
      </c>
    </row>
    <row r="97" spans="1:12" s="2" customFormat="1" ht="37.5" customHeight="1">
      <c r="A97" s="7" t="s">
        <v>200</v>
      </c>
      <c r="B97" s="7" t="s">
        <v>201</v>
      </c>
      <c r="C97" s="7" t="s">
        <v>57</v>
      </c>
      <c r="D97" s="8" t="s">
        <v>33</v>
      </c>
      <c r="E97" s="9">
        <v>111</v>
      </c>
      <c r="F97" s="9">
        <v>65</v>
      </c>
      <c r="G97" s="19">
        <f t="shared" si="11"/>
        <v>7215</v>
      </c>
      <c r="K97" s="19">
        <v>69.11</v>
      </c>
      <c r="L97" s="39" t="str">
        <f t="shared" si="5"/>
        <v>menor</v>
      </c>
    </row>
    <row r="98" spans="1:12" s="2" customFormat="1" ht="15" customHeight="1">
      <c r="A98" s="7" t="s">
        <v>202</v>
      </c>
      <c r="B98" s="7" t="s">
        <v>203</v>
      </c>
      <c r="C98" s="7" t="s">
        <v>204</v>
      </c>
      <c r="D98" s="8" t="s">
        <v>33</v>
      </c>
      <c r="E98" s="9">
        <v>251</v>
      </c>
      <c r="F98" s="9">
        <v>17</v>
      </c>
      <c r="G98" s="19">
        <f t="shared" si="11"/>
        <v>4267</v>
      </c>
      <c r="K98" s="19">
        <v>19.71</v>
      </c>
      <c r="L98" s="39" t="str">
        <f t="shared" si="5"/>
        <v>menor</v>
      </c>
    </row>
    <row r="99" spans="1:12" s="2" customFormat="1" ht="22.5" customHeight="1">
      <c r="A99" s="7" t="s">
        <v>205</v>
      </c>
      <c r="B99" s="7" t="s">
        <v>206</v>
      </c>
      <c r="C99" s="7" t="s">
        <v>66</v>
      </c>
      <c r="D99" s="8" t="s">
        <v>33</v>
      </c>
      <c r="E99" s="9">
        <v>190</v>
      </c>
      <c r="F99" s="9">
        <v>90</v>
      </c>
      <c r="G99" s="19">
        <f t="shared" si="11"/>
        <v>17100</v>
      </c>
      <c r="K99" s="19">
        <v>95.4</v>
      </c>
      <c r="L99" s="39" t="str">
        <f t="shared" si="5"/>
        <v>menor</v>
      </c>
    </row>
    <row r="100" spans="1:12" s="2" customFormat="1" ht="22.5" customHeight="1">
      <c r="A100" s="7" t="s">
        <v>207</v>
      </c>
      <c r="B100" s="7" t="s">
        <v>208</v>
      </c>
      <c r="C100" s="7" t="s">
        <v>66</v>
      </c>
      <c r="D100" s="8" t="s">
        <v>33</v>
      </c>
      <c r="E100" s="9">
        <v>21</v>
      </c>
      <c r="F100" s="9">
        <v>150</v>
      </c>
      <c r="G100" s="19">
        <f t="shared" si="11"/>
        <v>3150</v>
      </c>
      <c r="K100" s="19">
        <v>163.75</v>
      </c>
      <c r="L100" s="39" t="str">
        <f t="shared" si="5"/>
        <v>menor</v>
      </c>
    </row>
    <row r="101" spans="1:12" s="2" customFormat="1" ht="15" customHeight="1">
      <c r="A101" s="7" t="s">
        <v>209</v>
      </c>
      <c r="B101" s="7" t="s">
        <v>210</v>
      </c>
      <c r="C101" s="7" t="s">
        <v>211</v>
      </c>
      <c r="D101" s="8" t="s">
        <v>33</v>
      </c>
      <c r="E101" s="9">
        <v>100</v>
      </c>
      <c r="F101" s="9">
        <v>60</v>
      </c>
      <c r="G101" s="19">
        <f t="shared" si="11"/>
        <v>6000</v>
      </c>
      <c r="K101" s="19">
        <v>68.13</v>
      </c>
      <c r="L101" s="39" t="str">
        <f t="shared" si="5"/>
        <v>menor</v>
      </c>
    </row>
    <row r="102" spans="1:12" s="2" customFormat="1" ht="15" customHeight="1">
      <c r="A102" s="7" t="s">
        <v>212</v>
      </c>
      <c r="B102" s="7" t="s">
        <v>213</v>
      </c>
      <c r="C102" s="7" t="s">
        <v>214</v>
      </c>
      <c r="D102" s="8" t="s">
        <v>215</v>
      </c>
      <c r="E102" s="9">
        <v>67</v>
      </c>
      <c r="F102" s="9">
        <v>8</v>
      </c>
      <c r="G102" s="19">
        <f t="shared" si="11"/>
        <v>536</v>
      </c>
      <c r="K102" s="19">
        <v>10.5</v>
      </c>
      <c r="L102" s="39" t="str">
        <f t="shared" si="5"/>
        <v>menor</v>
      </c>
    </row>
    <row r="103" spans="1:12" s="2" customFormat="1" ht="15" customHeight="1">
      <c r="A103" s="5" t="s">
        <v>216</v>
      </c>
      <c r="B103" s="5" t="s">
        <v>217</v>
      </c>
      <c r="C103" s="5"/>
      <c r="D103" s="5"/>
      <c r="E103" s="6"/>
      <c r="F103" s="6"/>
      <c r="G103" s="6">
        <f>SUM(G104:G108)</f>
        <v>64690</v>
      </c>
      <c r="H103" s="2" t="s">
        <v>1248</v>
      </c>
      <c r="K103" s="6"/>
      <c r="L103" s="39" t="str">
        <f t="shared" si="5"/>
        <v>menor</v>
      </c>
    </row>
    <row r="104" spans="1:12" s="2" customFormat="1" ht="30" customHeight="1">
      <c r="A104" s="7" t="s">
        <v>218</v>
      </c>
      <c r="B104" s="7" t="s">
        <v>199</v>
      </c>
      <c r="C104" s="7" t="s">
        <v>57</v>
      </c>
      <c r="D104" s="8" t="s">
        <v>33</v>
      </c>
      <c r="E104" s="9">
        <v>40</v>
      </c>
      <c r="F104" s="9">
        <v>70</v>
      </c>
      <c r="G104" s="19">
        <f t="shared" ref="G104:G108" si="12">E104*F104</f>
        <v>2800</v>
      </c>
      <c r="K104" s="19">
        <v>75.599999999999994</v>
      </c>
      <c r="L104" s="39" t="str">
        <f t="shared" si="5"/>
        <v>menor</v>
      </c>
    </row>
    <row r="105" spans="1:12" s="2" customFormat="1" ht="37.5" customHeight="1">
      <c r="A105" s="7" t="s">
        <v>219</v>
      </c>
      <c r="B105" s="7" t="s">
        <v>201</v>
      </c>
      <c r="C105" s="7" t="s">
        <v>57</v>
      </c>
      <c r="D105" s="8" t="s">
        <v>33</v>
      </c>
      <c r="E105" s="9">
        <v>190</v>
      </c>
      <c r="F105" s="9">
        <v>65</v>
      </c>
      <c r="G105" s="19">
        <f t="shared" si="12"/>
        <v>12350</v>
      </c>
      <c r="K105" s="19">
        <v>69.11</v>
      </c>
      <c r="L105" s="39" t="str">
        <f t="shared" si="5"/>
        <v>menor</v>
      </c>
    </row>
    <row r="106" spans="1:12" s="2" customFormat="1" ht="15" customHeight="1">
      <c r="A106" s="7" t="s">
        <v>220</v>
      </c>
      <c r="B106" s="7" t="s">
        <v>203</v>
      </c>
      <c r="C106" s="7" t="s">
        <v>204</v>
      </c>
      <c r="D106" s="8" t="s">
        <v>33</v>
      </c>
      <c r="E106" s="9">
        <v>230</v>
      </c>
      <c r="F106" s="9">
        <v>17</v>
      </c>
      <c r="G106" s="19">
        <f t="shared" si="12"/>
        <v>3910</v>
      </c>
      <c r="K106" s="19">
        <v>19.71</v>
      </c>
      <c r="L106" s="39" t="str">
        <f t="shared" si="5"/>
        <v>menor</v>
      </c>
    </row>
    <row r="107" spans="1:12" s="2" customFormat="1" ht="22.5" customHeight="1">
      <c r="A107" s="7" t="s">
        <v>221</v>
      </c>
      <c r="B107" s="7" t="s">
        <v>206</v>
      </c>
      <c r="C107" s="7" t="s">
        <v>66</v>
      </c>
      <c r="D107" s="8" t="s">
        <v>33</v>
      </c>
      <c r="E107" s="9">
        <v>422</v>
      </c>
      <c r="F107" s="9">
        <v>90</v>
      </c>
      <c r="G107" s="19">
        <f t="shared" si="12"/>
        <v>37980</v>
      </c>
      <c r="K107" s="19">
        <v>95.4</v>
      </c>
      <c r="L107" s="39" t="str">
        <f t="shared" si="5"/>
        <v>menor</v>
      </c>
    </row>
    <row r="108" spans="1:12" s="2" customFormat="1" ht="22.5" customHeight="1">
      <c r="A108" s="7" t="s">
        <v>222</v>
      </c>
      <c r="B108" s="7" t="s">
        <v>208</v>
      </c>
      <c r="C108" s="7" t="s">
        <v>66</v>
      </c>
      <c r="D108" s="8" t="s">
        <v>33</v>
      </c>
      <c r="E108" s="9">
        <v>51</v>
      </c>
      <c r="F108" s="9">
        <v>150</v>
      </c>
      <c r="G108" s="19">
        <f t="shared" si="12"/>
        <v>7650</v>
      </c>
      <c r="K108" s="19">
        <v>163.75</v>
      </c>
      <c r="L108" s="39" t="str">
        <f t="shared" si="5"/>
        <v>menor</v>
      </c>
    </row>
    <row r="109" spans="1:12" s="2" customFormat="1" ht="15" customHeight="1">
      <c r="A109" s="5" t="s">
        <v>223</v>
      </c>
      <c r="B109" s="5" t="s">
        <v>69</v>
      </c>
      <c r="C109" s="5"/>
      <c r="D109" s="5"/>
      <c r="E109" s="6"/>
      <c r="F109" s="6"/>
      <c r="G109" s="6">
        <f>SUM(G110:G114)</f>
        <v>18783.099999999999</v>
      </c>
      <c r="H109" s="2" t="s">
        <v>1248</v>
      </c>
      <c r="K109" s="6"/>
      <c r="L109" s="39" t="str">
        <f t="shared" si="5"/>
        <v>menor</v>
      </c>
    </row>
    <row r="110" spans="1:12" s="2" customFormat="1" ht="15" customHeight="1">
      <c r="A110" s="7" t="s">
        <v>224</v>
      </c>
      <c r="B110" s="7" t="s">
        <v>197</v>
      </c>
      <c r="C110" s="7" t="s">
        <v>12</v>
      </c>
      <c r="D110" s="8" t="s">
        <v>33</v>
      </c>
      <c r="E110" s="9">
        <v>112</v>
      </c>
      <c r="F110" s="9">
        <v>36</v>
      </c>
      <c r="G110" s="19">
        <f t="shared" ref="G110:G114" si="13">E110*F110</f>
        <v>4032</v>
      </c>
      <c r="K110" s="19">
        <v>41.14</v>
      </c>
      <c r="L110" s="39" t="str">
        <f t="shared" si="5"/>
        <v>menor</v>
      </c>
    </row>
    <row r="111" spans="1:12" s="2" customFormat="1" ht="22.5" customHeight="1">
      <c r="A111" s="7" t="s">
        <v>225</v>
      </c>
      <c r="B111" s="7" t="s">
        <v>226</v>
      </c>
      <c r="C111" s="7" t="s">
        <v>12</v>
      </c>
      <c r="D111" s="8" t="s">
        <v>33</v>
      </c>
      <c r="E111" s="9">
        <v>25</v>
      </c>
      <c r="F111" s="9">
        <v>450</v>
      </c>
      <c r="G111" s="19">
        <f t="shared" si="13"/>
        <v>11250</v>
      </c>
      <c r="K111" s="19">
        <v>524.09</v>
      </c>
      <c r="L111" s="39" t="str">
        <f t="shared" si="5"/>
        <v>menor</v>
      </c>
    </row>
    <row r="112" spans="1:12" s="2" customFormat="1" ht="15" customHeight="1">
      <c r="A112" s="7" t="s">
        <v>227</v>
      </c>
      <c r="B112" s="7" t="s">
        <v>210</v>
      </c>
      <c r="C112" s="7" t="s">
        <v>211</v>
      </c>
      <c r="D112" s="8" t="s">
        <v>33</v>
      </c>
      <c r="E112" s="9">
        <v>50</v>
      </c>
      <c r="F112" s="9">
        <v>60</v>
      </c>
      <c r="G112" s="19">
        <f t="shared" si="13"/>
        <v>3000</v>
      </c>
      <c r="K112" s="19">
        <v>68.13</v>
      </c>
      <c r="L112" s="39" t="str">
        <f t="shared" si="5"/>
        <v>menor</v>
      </c>
    </row>
    <row r="113" spans="1:12" s="2" customFormat="1" ht="15" customHeight="1">
      <c r="A113" s="7" t="s">
        <v>228</v>
      </c>
      <c r="B113" s="7" t="s">
        <v>213</v>
      </c>
      <c r="C113" s="7" t="s">
        <v>214</v>
      </c>
      <c r="D113" s="8" t="s">
        <v>215</v>
      </c>
      <c r="E113" s="9">
        <v>35</v>
      </c>
      <c r="F113" s="9">
        <v>8</v>
      </c>
      <c r="G113" s="19">
        <f t="shared" si="13"/>
        <v>280</v>
      </c>
      <c r="K113" s="19">
        <v>10.5</v>
      </c>
      <c r="L113" s="39" t="str">
        <f t="shared" si="5"/>
        <v>menor</v>
      </c>
    </row>
    <row r="114" spans="1:12" s="2" customFormat="1" ht="15" customHeight="1">
      <c r="A114" s="7" t="s">
        <v>229</v>
      </c>
      <c r="B114" s="7" t="s">
        <v>230</v>
      </c>
      <c r="C114" s="7" t="s">
        <v>231</v>
      </c>
      <c r="D114" s="8" t="s">
        <v>54</v>
      </c>
      <c r="E114" s="9">
        <v>15</v>
      </c>
      <c r="F114" s="9">
        <v>14.74</v>
      </c>
      <c r="G114" s="19">
        <f t="shared" si="13"/>
        <v>221.1</v>
      </c>
      <c r="K114" s="19">
        <v>14.74</v>
      </c>
      <c r="L114" s="39" t="str">
        <f t="shared" si="5"/>
        <v>menor</v>
      </c>
    </row>
    <row r="115" spans="1:12" s="2" customFormat="1" ht="15" customHeight="1">
      <c r="A115" s="5" t="s">
        <v>232</v>
      </c>
      <c r="B115" s="5" t="s">
        <v>233</v>
      </c>
      <c r="C115" s="5"/>
      <c r="D115" s="5"/>
      <c r="E115" s="6"/>
      <c r="F115" s="6"/>
      <c r="G115" s="6">
        <f>SUM(G116)</f>
        <v>21856</v>
      </c>
      <c r="H115" s="2" t="s">
        <v>1248</v>
      </c>
      <c r="K115" s="6"/>
      <c r="L115" s="39" t="str">
        <f t="shared" si="5"/>
        <v>menor</v>
      </c>
    </row>
    <row r="116" spans="1:12" s="2" customFormat="1" ht="15" customHeight="1">
      <c r="A116" s="7" t="s">
        <v>234</v>
      </c>
      <c r="B116" s="7" t="s">
        <v>235</v>
      </c>
      <c r="C116" s="7" t="s">
        <v>66</v>
      </c>
      <c r="D116" s="8" t="s">
        <v>33</v>
      </c>
      <c r="E116" s="9">
        <v>683</v>
      </c>
      <c r="F116" s="9">
        <v>32</v>
      </c>
      <c r="G116" s="19">
        <f t="shared" ref="G116" si="14">E116*F116</f>
        <v>21856</v>
      </c>
      <c r="K116" s="19">
        <v>41.77</v>
      </c>
      <c r="L116" s="39" t="str">
        <f t="shared" si="5"/>
        <v>menor</v>
      </c>
    </row>
    <row r="117" spans="1:12" s="2" customFormat="1" ht="15" customHeight="1">
      <c r="A117" s="5" t="s">
        <v>236</v>
      </c>
      <c r="B117" s="5" t="s">
        <v>237</v>
      </c>
      <c r="C117" s="5"/>
      <c r="D117" s="5"/>
      <c r="E117" s="6"/>
      <c r="F117" s="6"/>
      <c r="G117" s="6">
        <f>G118+G128+G133+G144+G148</f>
        <v>526150.23200000008</v>
      </c>
      <c r="H117" s="2" t="s">
        <v>1248</v>
      </c>
      <c r="K117" s="6"/>
      <c r="L117" s="39" t="str">
        <f t="shared" si="5"/>
        <v>menor</v>
      </c>
    </row>
    <row r="118" spans="1:12" s="2" customFormat="1" ht="15" customHeight="1">
      <c r="A118" s="5" t="s">
        <v>238</v>
      </c>
      <c r="B118" s="5" t="s">
        <v>195</v>
      </c>
      <c r="C118" s="5"/>
      <c r="D118" s="5"/>
      <c r="E118" s="6"/>
      <c r="F118" s="6"/>
      <c r="G118" s="6">
        <f>SUM(G119:G127)</f>
        <v>244961.068</v>
      </c>
      <c r="H118" s="2" t="s">
        <v>1248</v>
      </c>
      <c r="K118" s="6"/>
      <c r="L118" s="39" t="str">
        <f t="shared" si="5"/>
        <v>menor</v>
      </c>
    </row>
    <row r="119" spans="1:12" s="2" customFormat="1" ht="15" customHeight="1">
      <c r="A119" s="7" t="s">
        <v>239</v>
      </c>
      <c r="B119" s="7" t="s">
        <v>240</v>
      </c>
      <c r="C119" s="7" t="s">
        <v>12</v>
      </c>
      <c r="D119" s="8" t="s">
        <v>33</v>
      </c>
      <c r="E119" s="9">
        <v>450</v>
      </c>
      <c r="F119" s="9">
        <v>4</v>
      </c>
      <c r="G119" s="19">
        <f t="shared" ref="G119:G127" si="15">E119*F119</f>
        <v>1800</v>
      </c>
      <c r="K119" s="19">
        <v>5.23</v>
      </c>
      <c r="L119" s="39" t="str">
        <f t="shared" si="5"/>
        <v>menor</v>
      </c>
    </row>
    <row r="120" spans="1:12" s="2" customFormat="1" ht="22.5" customHeight="1">
      <c r="A120" s="7" t="s">
        <v>241</v>
      </c>
      <c r="B120" s="7" t="s">
        <v>242</v>
      </c>
      <c r="C120" s="7" t="s">
        <v>243</v>
      </c>
      <c r="D120" s="8" t="s">
        <v>33</v>
      </c>
      <c r="E120" s="9">
        <v>20</v>
      </c>
      <c r="F120" s="9">
        <v>15</v>
      </c>
      <c r="G120" s="19">
        <f t="shared" si="15"/>
        <v>300</v>
      </c>
      <c r="K120" s="19">
        <v>17</v>
      </c>
      <c r="L120" s="39" t="str">
        <f t="shared" si="5"/>
        <v>menor</v>
      </c>
    </row>
    <row r="121" spans="1:12" s="2" customFormat="1" ht="15" customHeight="1">
      <c r="A121" s="7" t="s">
        <v>244</v>
      </c>
      <c r="B121" s="7" t="s">
        <v>245</v>
      </c>
      <c r="C121" s="7" t="s">
        <v>12</v>
      </c>
      <c r="D121" s="8" t="s">
        <v>33</v>
      </c>
      <c r="E121" s="9">
        <v>470</v>
      </c>
      <c r="F121" s="9">
        <v>22.75</v>
      </c>
      <c r="G121" s="19">
        <f t="shared" si="15"/>
        <v>10692.5</v>
      </c>
      <c r="K121" s="19">
        <v>22.75</v>
      </c>
      <c r="L121" s="39" t="str">
        <f t="shared" si="5"/>
        <v>menor</v>
      </c>
    </row>
    <row r="122" spans="1:12" s="2" customFormat="1" ht="22.5" customHeight="1">
      <c r="A122" s="7" t="s">
        <v>246</v>
      </c>
      <c r="B122" s="7" t="s">
        <v>247</v>
      </c>
      <c r="C122" s="7" t="s">
        <v>12</v>
      </c>
      <c r="D122" s="8" t="s">
        <v>33</v>
      </c>
      <c r="E122" s="9">
        <v>470</v>
      </c>
      <c r="F122" s="9">
        <v>13.5</v>
      </c>
      <c r="G122" s="19">
        <f t="shared" si="15"/>
        <v>6345</v>
      </c>
      <c r="K122" s="19">
        <v>16.68</v>
      </c>
      <c r="L122" s="39" t="str">
        <f t="shared" si="5"/>
        <v>menor</v>
      </c>
    </row>
    <row r="123" spans="1:12" s="2" customFormat="1" ht="15" customHeight="1">
      <c r="A123" s="7" t="s">
        <v>248</v>
      </c>
      <c r="B123" s="7" t="s">
        <v>249</v>
      </c>
      <c r="C123" s="7" t="s">
        <v>250</v>
      </c>
      <c r="D123" s="8" t="s">
        <v>33</v>
      </c>
      <c r="E123" s="9">
        <v>2000</v>
      </c>
      <c r="F123" s="9">
        <v>100</v>
      </c>
      <c r="G123" s="19">
        <f t="shared" si="15"/>
        <v>200000</v>
      </c>
      <c r="K123" s="19">
        <v>107.58</v>
      </c>
      <c r="L123" s="39" t="str">
        <f t="shared" si="5"/>
        <v>menor</v>
      </c>
    </row>
    <row r="124" spans="1:12" s="2" customFormat="1" ht="15" customHeight="1">
      <c r="A124" s="7" t="s">
        <v>251</v>
      </c>
      <c r="B124" s="7" t="s">
        <v>252</v>
      </c>
      <c r="C124" s="7" t="s">
        <v>253</v>
      </c>
      <c r="D124" s="8" t="s">
        <v>215</v>
      </c>
      <c r="E124" s="9">
        <v>750</v>
      </c>
      <c r="F124" s="9">
        <v>20</v>
      </c>
      <c r="G124" s="19">
        <f t="shared" si="15"/>
        <v>15000</v>
      </c>
      <c r="K124" s="19">
        <v>27.73</v>
      </c>
      <c r="L124" s="39" t="str">
        <f t="shared" si="5"/>
        <v>menor</v>
      </c>
    </row>
    <row r="125" spans="1:12" s="2" customFormat="1" ht="22.5" customHeight="1">
      <c r="A125" s="7" t="s">
        <v>254</v>
      </c>
      <c r="B125" s="7" t="s">
        <v>255</v>
      </c>
      <c r="C125" s="7" t="s">
        <v>12</v>
      </c>
      <c r="D125" s="8" t="s">
        <v>33</v>
      </c>
      <c r="E125" s="9">
        <v>150</v>
      </c>
      <c r="F125" s="9">
        <v>65</v>
      </c>
      <c r="G125" s="19">
        <f t="shared" si="15"/>
        <v>9750</v>
      </c>
      <c r="K125" s="19">
        <v>71.77</v>
      </c>
      <c r="L125" s="39" t="str">
        <f t="shared" si="5"/>
        <v>menor</v>
      </c>
    </row>
    <row r="126" spans="1:12" s="2" customFormat="1" ht="22.5" customHeight="1">
      <c r="A126" s="7" t="s">
        <v>256</v>
      </c>
      <c r="B126" s="7" t="s">
        <v>257</v>
      </c>
      <c r="C126" s="7" t="s">
        <v>250</v>
      </c>
      <c r="D126" s="8" t="s">
        <v>54</v>
      </c>
      <c r="E126" s="9">
        <v>16</v>
      </c>
      <c r="F126" s="9">
        <v>4.1399999999999997</v>
      </c>
      <c r="G126" s="19">
        <f t="shared" si="15"/>
        <v>66.239999999999995</v>
      </c>
      <c r="K126" s="19">
        <v>4.1399999999999997</v>
      </c>
      <c r="L126" s="39" t="str">
        <f t="shared" si="5"/>
        <v>menor</v>
      </c>
    </row>
    <row r="127" spans="1:12" s="2" customFormat="1" ht="15" customHeight="1">
      <c r="A127" s="7" t="s">
        <v>258</v>
      </c>
      <c r="B127" s="7" t="s">
        <v>259</v>
      </c>
      <c r="C127" s="7" t="s">
        <v>12</v>
      </c>
      <c r="D127" s="8" t="s">
        <v>33</v>
      </c>
      <c r="E127" s="9">
        <v>4.2</v>
      </c>
      <c r="F127" s="9">
        <v>239.84</v>
      </c>
      <c r="G127" s="19">
        <f t="shared" si="15"/>
        <v>1007.3280000000001</v>
      </c>
      <c r="K127" s="19">
        <v>239.84</v>
      </c>
      <c r="L127" s="39" t="str">
        <f t="shared" si="5"/>
        <v>menor</v>
      </c>
    </row>
    <row r="128" spans="1:12" s="2" customFormat="1" ht="15" customHeight="1">
      <c r="A128" s="5" t="s">
        <v>260</v>
      </c>
      <c r="B128" s="5" t="s">
        <v>217</v>
      </c>
      <c r="C128" s="5"/>
      <c r="D128" s="5"/>
      <c r="E128" s="6"/>
      <c r="F128" s="6"/>
      <c r="G128" s="6">
        <f>SUM(G129:G132)</f>
        <v>228718.62400000001</v>
      </c>
      <c r="H128" s="2" t="s">
        <v>1248</v>
      </c>
      <c r="K128" s="6"/>
      <c r="L128" s="39" t="str">
        <f t="shared" si="5"/>
        <v>menor</v>
      </c>
    </row>
    <row r="129" spans="1:12" s="2" customFormat="1" ht="30" customHeight="1">
      <c r="A129" s="7" t="s">
        <v>261</v>
      </c>
      <c r="B129" s="7" t="s">
        <v>262</v>
      </c>
      <c r="C129" s="7" t="s">
        <v>250</v>
      </c>
      <c r="D129" s="8" t="s">
        <v>33</v>
      </c>
      <c r="E129" s="9">
        <v>77</v>
      </c>
      <c r="F129" s="9">
        <v>28</v>
      </c>
      <c r="G129" s="19">
        <f t="shared" ref="G129:G132" si="16">E129*F129</f>
        <v>2156</v>
      </c>
      <c r="K129" s="19">
        <v>35.15</v>
      </c>
      <c r="L129" s="39" t="str">
        <f t="shared" si="5"/>
        <v>menor</v>
      </c>
    </row>
    <row r="130" spans="1:12" s="2" customFormat="1" ht="15" customHeight="1">
      <c r="A130" s="7" t="s">
        <v>263</v>
      </c>
      <c r="B130" s="7" t="s">
        <v>249</v>
      </c>
      <c r="C130" s="7" t="s">
        <v>250</v>
      </c>
      <c r="D130" s="8" t="s">
        <v>33</v>
      </c>
      <c r="E130" s="9">
        <v>2170</v>
      </c>
      <c r="F130" s="9">
        <v>100</v>
      </c>
      <c r="G130" s="19">
        <f t="shared" si="16"/>
        <v>217000</v>
      </c>
      <c r="K130" s="19">
        <v>107.58</v>
      </c>
      <c r="L130" s="39" t="str">
        <f t="shared" si="5"/>
        <v>menor</v>
      </c>
    </row>
    <row r="131" spans="1:12" s="2" customFormat="1" ht="15" customHeight="1">
      <c r="A131" s="7" t="s">
        <v>264</v>
      </c>
      <c r="B131" s="7" t="s">
        <v>252</v>
      </c>
      <c r="C131" s="7" t="s">
        <v>253</v>
      </c>
      <c r="D131" s="8" t="s">
        <v>215</v>
      </c>
      <c r="E131" s="9">
        <v>375</v>
      </c>
      <c r="F131" s="9">
        <v>20</v>
      </c>
      <c r="G131" s="19">
        <f t="shared" si="16"/>
        <v>7500</v>
      </c>
      <c r="K131" s="19">
        <v>27.73</v>
      </c>
      <c r="L131" s="39" t="str">
        <f t="shared" si="5"/>
        <v>menor</v>
      </c>
    </row>
    <row r="132" spans="1:12" s="2" customFormat="1" ht="15" customHeight="1">
      <c r="A132" s="7" t="s">
        <v>265</v>
      </c>
      <c r="B132" s="7" t="s">
        <v>259</v>
      </c>
      <c r="C132" s="7" t="s">
        <v>12</v>
      </c>
      <c r="D132" s="8" t="s">
        <v>33</v>
      </c>
      <c r="E132" s="9">
        <v>8.6</v>
      </c>
      <c r="F132" s="9">
        <v>239.84</v>
      </c>
      <c r="G132" s="19">
        <f t="shared" si="16"/>
        <v>2062.6239999999998</v>
      </c>
      <c r="K132" s="19">
        <v>239.84</v>
      </c>
      <c r="L132" s="39" t="str">
        <f t="shared" si="5"/>
        <v>menor</v>
      </c>
    </row>
    <row r="133" spans="1:12" s="2" customFormat="1" ht="15" customHeight="1">
      <c r="A133" s="5" t="s">
        <v>266</v>
      </c>
      <c r="B133" s="5" t="s">
        <v>69</v>
      </c>
      <c r="C133" s="5"/>
      <c r="D133" s="5"/>
      <c r="E133" s="6"/>
      <c r="F133" s="6"/>
      <c r="G133" s="6">
        <f>SUM(G134:G143)</f>
        <v>38446.79</v>
      </c>
      <c r="H133" s="2" t="s">
        <v>1248</v>
      </c>
      <c r="K133" s="6"/>
      <c r="L133" s="39" t="str">
        <f t="shared" si="5"/>
        <v>menor</v>
      </c>
    </row>
    <row r="134" spans="1:12" s="2" customFormat="1" ht="15" customHeight="1">
      <c r="A134" s="7" t="s">
        <v>267</v>
      </c>
      <c r="B134" s="7" t="s">
        <v>268</v>
      </c>
      <c r="C134" s="7" t="s">
        <v>269</v>
      </c>
      <c r="D134" s="8" t="s">
        <v>33</v>
      </c>
      <c r="E134" s="9">
        <v>100</v>
      </c>
      <c r="F134" s="9">
        <v>15</v>
      </c>
      <c r="G134" s="19">
        <f t="shared" ref="G134:G143" si="17">E134*F134</f>
        <v>1500</v>
      </c>
      <c r="K134" s="19">
        <v>19.3</v>
      </c>
      <c r="L134" s="39" t="str">
        <f t="shared" si="5"/>
        <v>menor</v>
      </c>
    </row>
    <row r="135" spans="1:12" s="2" customFormat="1" ht="22.5" customHeight="1">
      <c r="A135" s="7" t="s">
        <v>270</v>
      </c>
      <c r="B135" s="7" t="s">
        <v>271</v>
      </c>
      <c r="C135" s="7" t="s">
        <v>12</v>
      </c>
      <c r="D135" s="8" t="s">
        <v>33</v>
      </c>
      <c r="E135" s="9">
        <v>150</v>
      </c>
      <c r="F135" s="9">
        <v>65</v>
      </c>
      <c r="G135" s="19">
        <f t="shared" si="17"/>
        <v>9750</v>
      </c>
      <c r="K135" s="19">
        <v>71.77</v>
      </c>
      <c r="L135" s="39" t="str">
        <f t="shared" si="5"/>
        <v>menor</v>
      </c>
    </row>
    <row r="136" spans="1:12" s="2" customFormat="1" ht="30" customHeight="1">
      <c r="A136" s="7" t="s">
        <v>272</v>
      </c>
      <c r="B136" s="7" t="s">
        <v>273</v>
      </c>
      <c r="C136" s="7" t="s">
        <v>12</v>
      </c>
      <c r="D136" s="8" t="s">
        <v>33</v>
      </c>
      <c r="E136" s="9">
        <v>30</v>
      </c>
      <c r="F136" s="9">
        <v>55</v>
      </c>
      <c r="G136" s="19">
        <f t="shared" si="17"/>
        <v>1650</v>
      </c>
      <c r="K136" s="19">
        <v>60.9</v>
      </c>
      <c r="L136" s="39" t="str">
        <f t="shared" ref="L136:L199" si="18">IF(F136&gt;K136,"maior","menor")</f>
        <v>menor</v>
      </c>
    </row>
    <row r="137" spans="1:12" s="2" customFormat="1" ht="22.5" customHeight="1">
      <c r="A137" s="7" t="s">
        <v>274</v>
      </c>
      <c r="B137" s="7" t="s">
        <v>275</v>
      </c>
      <c r="C137" s="7" t="s">
        <v>243</v>
      </c>
      <c r="D137" s="8" t="s">
        <v>33</v>
      </c>
      <c r="E137" s="9">
        <v>12</v>
      </c>
      <c r="F137" s="9">
        <v>20.69</v>
      </c>
      <c r="G137" s="19">
        <f t="shared" si="17"/>
        <v>248.28000000000003</v>
      </c>
      <c r="K137" s="19">
        <v>20.69</v>
      </c>
      <c r="L137" s="39" t="str">
        <f t="shared" si="18"/>
        <v>menor</v>
      </c>
    </row>
    <row r="138" spans="1:12" s="2" customFormat="1" ht="22.5" customHeight="1">
      <c r="A138" s="7" t="s">
        <v>276</v>
      </c>
      <c r="B138" s="7" t="s">
        <v>247</v>
      </c>
      <c r="C138" s="7" t="s">
        <v>12</v>
      </c>
      <c r="D138" s="8" t="s">
        <v>33</v>
      </c>
      <c r="E138" s="9">
        <v>170</v>
      </c>
      <c r="F138" s="9">
        <v>13.5</v>
      </c>
      <c r="G138" s="19">
        <f t="shared" si="17"/>
        <v>2295</v>
      </c>
      <c r="K138" s="19">
        <v>16.68</v>
      </c>
      <c r="L138" s="39" t="str">
        <f t="shared" si="18"/>
        <v>menor</v>
      </c>
    </row>
    <row r="139" spans="1:12" s="2" customFormat="1" ht="15" customHeight="1">
      <c r="A139" s="7" t="s">
        <v>277</v>
      </c>
      <c r="B139" s="7" t="s">
        <v>240</v>
      </c>
      <c r="C139" s="7" t="s">
        <v>12</v>
      </c>
      <c r="D139" s="8" t="s">
        <v>33</v>
      </c>
      <c r="E139" s="9">
        <v>225</v>
      </c>
      <c r="F139" s="9">
        <v>4</v>
      </c>
      <c r="G139" s="19">
        <f t="shared" si="17"/>
        <v>900</v>
      </c>
      <c r="K139" s="19">
        <v>5.23</v>
      </c>
      <c r="L139" s="39" t="str">
        <f t="shared" si="18"/>
        <v>menor</v>
      </c>
    </row>
    <row r="140" spans="1:12" s="2" customFormat="1" ht="15" customHeight="1">
      <c r="A140" s="7" t="s">
        <v>278</v>
      </c>
      <c r="B140" s="7" t="s">
        <v>245</v>
      </c>
      <c r="C140" s="7" t="s">
        <v>12</v>
      </c>
      <c r="D140" s="8" t="s">
        <v>33</v>
      </c>
      <c r="E140" s="9">
        <v>225</v>
      </c>
      <c r="F140" s="9">
        <v>22.75</v>
      </c>
      <c r="G140" s="19">
        <f t="shared" si="17"/>
        <v>5118.75</v>
      </c>
      <c r="K140" s="19">
        <v>22.75</v>
      </c>
      <c r="L140" s="39" t="str">
        <f t="shared" si="18"/>
        <v>menor</v>
      </c>
    </row>
    <row r="141" spans="1:12" s="2" customFormat="1" ht="15" customHeight="1">
      <c r="A141" s="7" t="s">
        <v>279</v>
      </c>
      <c r="B141" s="7" t="s">
        <v>280</v>
      </c>
      <c r="C141" s="7" t="s">
        <v>281</v>
      </c>
      <c r="D141" s="8" t="s">
        <v>33</v>
      </c>
      <c r="E141" s="9">
        <v>25</v>
      </c>
      <c r="F141" s="9">
        <v>5</v>
      </c>
      <c r="G141" s="19">
        <f t="shared" si="17"/>
        <v>125</v>
      </c>
      <c r="K141" s="19">
        <v>6.92</v>
      </c>
      <c r="L141" s="39" t="str">
        <f t="shared" si="18"/>
        <v>menor</v>
      </c>
    </row>
    <row r="142" spans="1:12" s="2" customFormat="1" ht="22.5" customHeight="1">
      <c r="A142" s="7" t="s">
        <v>282</v>
      </c>
      <c r="B142" s="7" t="s">
        <v>283</v>
      </c>
      <c r="C142" s="7" t="s">
        <v>243</v>
      </c>
      <c r="D142" s="8" t="s">
        <v>33</v>
      </c>
      <c r="E142" s="9">
        <v>300</v>
      </c>
      <c r="F142" s="9">
        <v>55</v>
      </c>
      <c r="G142" s="19">
        <f t="shared" si="17"/>
        <v>16500</v>
      </c>
      <c r="K142" s="19">
        <v>63.18</v>
      </c>
      <c r="L142" s="39" t="str">
        <f t="shared" si="18"/>
        <v>menor</v>
      </c>
    </row>
    <row r="143" spans="1:12" s="2" customFormat="1" ht="15" customHeight="1">
      <c r="A143" s="7" t="s">
        <v>284</v>
      </c>
      <c r="B143" s="7" t="s">
        <v>259</v>
      </c>
      <c r="C143" s="7" t="s">
        <v>12</v>
      </c>
      <c r="D143" s="8" t="s">
        <v>33</v>
      </c>
      <c r="E143" s="9">
        <v>1.5</v>
      </c>
      <c r="F143" s="9">
        <v>239.84</v>
      </c>
      <c r="G143" s="19">
        <f t="shared" si="17"/>
        <v>359.76</v>
      </c>
      <c r="K143" s="19">
        <v>239.84</v>
      </c>
      <c r="L143" s="39" t="str">
        <f t="shared" si="18"/>
        <v>menor</v>
      </c>
    </row>
    <row r="144" spans="1:12" s="2" customFormat="1" ht="22.5" customHeight="1">
      <c r="A144" s="5" t="s">
        <v>285</v>
      </c>
      <c r="B144" s="5" t="s">
        <v>286</v>
      </c>
      <c r="C144" s="5"/>
      <c r="D144" s="5"/>
      <c r="E144" s="6"/>
      <c r="F144" s="6"/>
      <c r="G144" s="6">
        <f>SUM(G145:G147)</f>
        <v>5529.75</v>
      </c>
      <c r="H144" s="2" t="s">
        <v>1248</v>
      </c>
      <c r="K144" s="6"/>
      <c r="L144" s="39" t="str">
        <f t="shared" si="18"/>
        <v>menor</v>
      </c>
    </row>
    <row r="145" spans="1:12" s="2" customFormat="1" ht="15" customHeight="1">
      <c r="A145" s="7" t="s">
        <v>287</v>
      </c>
      <c r="B145" s="7" t="s">
        <v>240</v>
      </c>
      <c r="C145" s="7" t="s">
        <v>12</v>
      </c>
      <c r="D145" s="8" t="s">
        <v>33</v>
      </c>
      <c r="E145" s="9">
        <v>101</v>
      </c>
      <c r="F145" s="9">
        <v>4</v>
      </c>
      <c r="G145" s="19">
        <f t="shared" ref="G145:G147" si="19">E145*F145</f>
        <v>404</v>
      </c>
      <c r="K145" s="19">
        <v>5.23</v>
      </c>
      <c r="L145" s="39" t="str">
        <f t="shared" si="18"/>
        <v>menor</v>
      </c>
    </row>
    <row r="146" spans="1:12" s="2" customFormat="1" ht="15" customHeight="1">
      <c r="A146" s="7" t="s">
        <v>288</v>
      </c>
      <c r="B146" s="7" t="s">
        <v>245</v>
      </c>
      <c r="C146" s="7" t="s">
        <v>12</v>
      </c>
      <c r="D146" s="8" t="s">
        <v>33</v>
      </c>
      <c r="E146" s="9">
        <v>101</v>
      </c>
      <c r="F146" s="9">
        <v>22.75</v>
      </c>
      <c r="G146" s="19">
        <f t="shared" si="19"/>
        <v>2297.75</v>
      </c>
      <c r="K146" s="19">
        <v>22.75</v>
      </c>
      <c r="L146" s="39" t="str">
        <f t="shared" si="18"/>
        <v>menor</v>
      </c>
    </row>
    <row r="147" spans="1:12" s="2" customFormat="1" ht="22.5" customHeight="1">
      <c r="A147" s="7" t="s">
        <v>289</v>
      </c>
      <c r="B147" s="7" t="s">
        <v>290</v>
      </c>
      <c r="C147" s="7" t="s">
        <v>12</v>
      </c>
      <c r="D147" s="8" t="s">
        <v>33</v>
      </c>
      <c r="E147" s="9">
        <v>101</v>
      </c>
      <c r="F147" s="9">
        <v>28</v>
      </c>
      <c r="G147" s="19">
        <f t="shared" si="19"/>
        <v>2828</v>
      </c>
      <c r="K147" s="19">
        <v>30.01</v>
      </c>
      <c r="L147" s="39" t="str">
        <f t="shared" si="18"/>
        <v>menor</v>
      </c>
    </row>
    <row r="148" spans="1:12" s="2" customFormat="1" ht="15" customHeight="1">
      <c r="A148" s="5" t="s">
        <v>291</v>
      </c>
      <c r="B148" s="5" t="s">
        <v>292</v>
      </c>
      <c r="C148" s="5"/>
      <c r="D148" s="5"/>
      <c r="E148" s="6"/>
      <c r="F148" s="6"/>
      <c r="G148" s="6">
        <f>SUM(G149:G151)</f>
        <v>8494</v>
      </c>
      <c r="H148" s="2" t="s">
        <v>1248</v>
      </c>
      <c r="K148" s="6"/>
      <c r="L148" s="39" t="str">
        <f t="shared" si="18"/>
        <v>menor</v>
      </c>
    </row>
    <row r="149" spans="1:12" s="2" customFormat="1" ht="15" customHeight="1">
      <c r="A149" s="7" t="s">
        <v>293</v>
      </c>
      <c r="B149" s="7" t="s">
        <v>294</v>
      </c>
      <c r="C149" s="7" t="s">
        <v>295</v>
      </c>
      <c r="D149" s="8" t="s">
        <v>215</v>
      </c>
      <c r="E149" s="9">
        <v>271</v>
      </c>
      <c r="F149" s="9">
        <v>20</v>
      </c>
      <c r="G149" s="19">
        <f t="shared" ref="G149:G151" si="20">E149*F149</f>
        <v>5420</v>
      </c>
      <c r="K149" s="19">
        <v>29.16</v>
      </c>
      <c r="L149" s="39" t="str">
        <f t="shared" si="18"/>
        <v>menor</v>
      </c>
    </row>
    <row r="150" spans="1:12" s="2" customFormat="1" ht="37.5" customHeight="1">
      <c r="A150" s="7" t="s">
        <v>296</v>
      </c>
      <c r="B150" s="7" t="s">
        <v>297</v>
      </c>
      <c r="C150" s="7" t="s">
        <v>12</v>
      </c>
      <c r="D150" s="8" t="s">
        <v>54</v>
      </c>
      <c r="E150" s="9">
        <v>271</v>
      </c>
      <c r="F150" s="9">
        <v>10</v>
      </c>
      <c r="G150" s="19">
        <f t="shared" si="20"/>
        <v>2710</v>
      </c>
      <c r="K150" s="19">
        <v>11.92</v>
      </c>
      <c r="L150" s="39" t="str">
        <f t="shared" si="18"/>
        <v>menor</v>
      </c>
    </row>
    <row r="151" spans="1:12" s="2" customFormat="1" ht="15" customHeight="1">
      <c r="A151" s="7" t="s">
        <v>298</v>
      </c>
      <c r="B151" s="7" t="s">
        <v>245</v>
      </c>
      <c r="C151" s="7" t="s">
        <v>12</v>
      </c>
      <c r="D151" s="8" t="s">
        <v>33</v>
      </c>
      <c r="E151" s="9">
        <v>16</v>
      </c>
      <c r="F151" s="9">
        <v>22.75</v>
      </c>
      <c r="G151" s="19">
        <f t="shared" si="20"/>
        <v>364</v>
      </c>
      <c r="K151" s="19">
        <v>22.75</v>
      </c>
      <c r="L151" s="39" t="str">
        <f t="shared" si="18"/>
        <v>menor</v>
      </c>
    </row>
    <row r="152" spans="1:12" s="2" customFormat="1" ht="15" customHeight="1">
      <c r="A152" s="5" t="s">
        <v>299</v>
      </c>
      <c r="B152" s="5" t="s">
        <v>300</v>
      </c>
      <c r="C152" s="5"/>
      <c r="D152" s="5"/>
      <c r="E152" s="6"/>
      <c r="F152" s="6"/>
      <c r="G152" s="6">
        <f>G153+G157+G162+G168</f>
        <v>571448</v>
      </c>
      <c r="H152" s="2" t="s">
        <v>1248</v>
      </c>
      <c r="K152" s="6"/>
      <c r="L152" s="39" t="str">
        <f t="shared" si="18"/>
        <v>menor</v>
      </c>
    </row>
    <row r="153" spans="1:12" s="2" customFormat="1" ht="15" customHeight="1">
      <c r="A153" s="5" t="s">
        <v>301</v>
      </c>
      <c r="B153" s="5" t="s">
        <v>195</v>
      </c>
      <c r="C153" s="5"/>
      <c r="D153" s="5"/>
      <c r="E153" s="6"/>
      <c r="F153" s="6"/>
      <c r="G153" s="6">
        <f>SUM(G154:G156)</f>
        <v>26521.5</v>
      </c>
      <c r="H153" s="2" t="s">
        <v>1248</v>
      </c>
      <c r="K153" s="6"/>
      <c r="L153" s="39" t="str">
        <f t="shared" si="18"/>
        <v>menor</v>
      </c>
    </row>
    <row r="154" spans="1:12" s="2" customFormat="1" ht="52.5" customHeight="1">
      <c r="A154" s="7" t="s">
        <v>302</v>
      </c>
      <c r="B154" s="7" t="s">
        <v>303</v>
      </c>
      <c r="C154" s="7" t="s">
        <v>304</v>
      </c>
      <c r="D154" s="8" t="s">
        <v>14</v>
      </c>
      <c r="E154" s="9">
        <v>26</v>
      </c>
      <c r="F154" s="9">
        <v>650</v>
      </c>
      <c r="G154" s="19">
        <f t="shared" ref="G154:G156" si="21">E154*F154</f>
        <v>16900</v>
      </c>
      <c r="K154" s="19">
        <v>690.38</v>
      </c>
      <c r="L154" s="39" t="str">
        <f t="shared" si="18"/>
        <v>menor</v>
      </c>
    </row>
    <row r="155" spans="1:12" s="2" customFormat="1" ht="22.5" customHeight="1">
      <c r="A155" s="7" t="s">
        <v>305</v>
      </c>
      <c r="B155" s="7" t="s">
        <v>306</v>
      </c>
      <c r="C155" s="7" t="s">
        <v>307</v>
      </c>
      <c r="D155" s="8" t="s">
        <v>94</v>
      </c>
      <c r="E155" s="9">
        <v>2</v>
      </c>
      <c r="F155" s="9">
        <v>700</v>
      </c>
      <c r="G155" s="19">
        <f t="shared" si="21"/>
        <v>1400</v>
      </c>
      <c r="K155" s="19">
        <v>722.33</v>
      </c>
      <c r="L155" s="39" t="str">
        <f t="shared" si="18"/>
        <v>menor</v>
      </c>
    </row>
    <row r="156" spans="1:12" s="2" customFormat="1" ht="22.5" customHeight="1">
      <c r="A156" s="7" t="s">
        <v>308</v>
      </c>
      <c r="B156" s="7" t="s">
        <v>208</v>
      </c>
      <c r="C156" s="7" t="s">
        <v>66</v>
      </c>
      <c r="D156" s="8" t="s">
        <v>33</v>
      </c>
      <c r="E156" s="9">
        <v>54.81</v>
      </c>
      <c r="F156" s="9">
        <v>150</v>
      </c>
      <c r="G156" s="19">
        <f t="shared" si="21"/>
        <v>8221.5</v>
      </c>
      <c r="K156" s="19">
        <v>163.75</v>
      </c>
      <c r="L156" s="39" t="str">
        <f t="shared" si="18"/>
        <v>menor</v>
      </c>
    </row>
    <row r="157" spans="1:12" s="2" customFormat="1" ht="15" customHeight="1">
      <c r="A157" s="5" t="s">
        <v>309</v>
      </c>
      <c r="B157" s="5" t="s">
        <v>217</v>
      </c>
      <c r="C157" s="5"/>
      <c r="D157" s="5"/>
      <c r="E157" s="6"/>
      <c r="F157" s="6"/>
      <c r="G157" s="6">
        <f>SUM(G158:G161)</f>
        <v>141436.5</v>
      </c>
      <c r="H157" s="2" t="s">
        <v>1248</v>
      </c>
      <c r="K157" s="6"/>
      <c r="L157" s="39" t="str">
        <f t="shared" si="18"/>
        <v>menor</v>
      </c>
    </row>
    <row r="158" spans="1:12" s="2" customFormat="1" ht="52.5" customHeight="1">
      <c r="A158" s="7" t="s">
        <v>310</v>
      </c>
      <c r="B158" s="7" t="s">
        <v>303</v>
      </c>
      <c r="C158" s="7" t="s">
        <v>304</v>
      </c>
      <c r="D158" s="8" t="s">
        <v>14</v>
      </c>
      <c r="E158" s="9">
        <v>8</v>
      </c>
      <c r="F158" s="9">
        <v>650</v>
      </c>
      <c r="G158" s="19">
        <f t="shared" ref="G158:G161" si="22">E158*F158</f>
        <v>5200</v>
      </c>
      <c r="K158" s="19">
        <v>690.38</v>
      </c>
      <c r="L158" s="39" t="str">
        <f t="shared" si="18"/>
        <v>menor</v>
      </c>
    </row>
    <row r="159" spans="1:12" s="2" customFormat="1" ht="30" customHeight="1">
      <c r="A159" s="7" t="s">
        <v>311</v>
      </c>
      <c r="B159" s="7" t="s">
        <v>312</v>
      </c>
      <c r="C159" s="7" t="s">
        <v>12</v>
      </c>
      <c r="D159" s="8" t="s">
        <v>54</v>
      </c>
      <c r="E159" s="9">
        <v>235</v>
      </c>
      <c r="F159" s="9">
        <v>500</v>
      </c>
      <c r="G159" s="19">
        <f t="shared" si="22"/>
        <v>117500</v>
      </c>
      <c r="K159" s="19">
        <v>598.77</v>
      </c>
      <c r="L159" s="39" t="str">
        <f t="shared" si="18"/>
        <v>menor</v>
      </c>
    </row>
    <row r="160" spans="1:12" s="2" customFormat="1" ht="22.5" customHeight="1">
      <c r="A160" s="7" t="s">
        <v>313</v>
      </c>
      <c r="B160" s="7" t="s">
        <v>208</v>
      </c>
      <c r="C160" s="7" t="s">
        <v>66</v>
      </c>
      <c r="D160" s="8" t="s">
        <v>33</v>
      </c>
      <c r="E160" s="9">
        <v>14.91</v>
      </c>
      <c r="F160" s="9">
        <v>150</v>
      </c>
      <c r="G160" s="19">
        <f t="shared" si="22"/>
        <v>2236.5</v>
      </c>
      <c r="K160" s="19">
        <v>163.75</v>
      </c>
      <c r="L160" s="39" t="str">
        <f t="shared" si="18"/>
        <v>menor</v>
      </c>
    </row>
    <row r="161" spans="1:12" s="16" customFormat="1" ht="22.5" customHeight="1">
      <c r="A161" s="17" t="s">
        <v>1243</v>
      </c>
      <c r="B161" s="17" t="s">
        <v>1242</v>
      </c>
      <c r="C161" s="17"/>
      <c r="D161" s="18" t="s">
        <v>215</v>
      </c>
      <c r="E161" s="19">
        <v>110</v>
      </c>
      <c r="F161" s="19">
        <v>150</v>
      </c>
      <c r="G161" s="19">
        <f t="shared" si="22"/>
        <v>16500</v>
      </c>
      <c r="K161" s="19">
        <v>165.08</v>
      </c>
      <c r="L161" s="39" t="str">
        <f t="shared" si="18"/>
        <v>menor</v>
      </c>
    </row>
    <row r="162" spans="1:12" s="2" customFormat="1" ht="15" customHeight="1">
      <c r="A162" s="5" t="s">
        <v>314</v>
      </c>
      <c r="B162" s="5" t="s">
        <v>69</v>
      </c>
      <c r="C162" s="5"/>
      <c r="D162" s="5"/>
      <c r="E162" s="6"/>
      <c r="F162" s="6"/>
      <c r="G162" s="6">
        <f>SUM(G163:G167)</f>
        <v>25270.9</v>
      </c>
      <c r="H162" s="2" t="s">
        <v>1248</v>
      </c>
      <c r="K162" s="6"/>
      <c r="L162" s="39" t="str">
        <f t="shared" si="18"/>
        <v>menor</v>
      </c>
    </row>
    <row r="163" spans="1:12" s="2" customFormat="1" ht="30" customHeight="1">
      <c r="A163" s="7" t="s">
        <v>315</v>
      </c>
      <c r="B163" s="7" t="s">
        <v>316</v>
      </c>
      <c r="C163" s="7" t="s">
        <v>304</v>
      </c>
      <c r="D163" s="8" t="s">
        <v>33</v>
      </c>
      <c r="E163" s="9">
        <v>34.56</v>
      </c>
      <c r="F163" s="9">
        <v>450</v>
      </c>
      <c r="G163" s="19">
        <f t="shared" ref="G163:G167" si="23">E163*F163</f>
        <v>15552.000000000002</v>
      </c>
      <c r="K163" s="19">
        <v>509.9</v>
      </c>
      <c r="L163" s="39" t="str">
        <f t="shared" si="18"/>
        <v>menor</v>
      </c>
    </row>
    <row r="164" spans="1:12" s="2" customFormat="1" ht="15" customHeight="1">
      <c r="A164" s="7" t="s">
        <v>317</v>
      </c>
      <c r="B164" s="7" t="s">
        <v>318</v>
      </c>
      <c r="C164" s="7" t="s">
        <v>304</v>
      </c>
      <c r="D164" s="8" t="s">
        <v>14</v>
      </c>
      <c r="E164" s="9">
        <v>10</v>
      </c>
      <c r="F164" s="9">
        <v>29.89</v>
      </c>
      <c r="G164" s="19">
        <f t="shared" si="23"/>
        <v>298.89999999999998</v>
      </c>
      <c r="K164" s="19">
        <v>29.89</v>
      </c>
      <c r="L164" s="39" t="str">
        <f t="shared" si="18"/>
        <v>menor</v>
      </c>
    </row>
    <row r="165" spans="1:12" s="2" customFormat="1" ht="52.5" customHeight="1">
      <c r="A165" s="7" t="s">
        <v>319</v>
      </c>
      <c r="B165" s="7" t="s">
        <v>303</v>
      </c>
      <c r="C165" s="7" t="s">
        <v>304</v>
      </c>
      <c r="D165" s="8" t="s">
        <v>14</v>
      </c>
      <c r="E165" s="9">
        <v>8</v>
      </c>
      <c r="F165" s="9">
        <v>650</v>
      </c>
      <c r="G165" s="19">
        <f t="shared" si="23"/>
        <v>5200</v>
      </c>
      <c r="K165" s="19">
        <v>690.38</v>
      </c>
      <c r="L165" s="39" t="str">
        <f t="shared" si="18"/>
        <v>menor</v>
      </c>
    </row>
    <row r="166" spans="1:12" s="2" customFormat="1" ht="22.5" customHeight="1">
      <c r="A166" s="7" t="s">
        <v>320</v>
      </c>
      <c r="B166" s="7" t="s">
        <v>321</v>
      </c>
      <c r="C166" s="7" t="s">
        <v>322</v>
      </c>
      <c r="D166" s="8" t="s">
        <v>215</v>
      </c>
      <c r="E166" s="9">
        <v>6</v>
      </c>
      <c r="F166" s="9">
        <v>250</v>
      </c>
      <c r="G166" s="19">
        <f t="shared" si="23"/>
        <v>1500</v>
      </c>
      <c r="K166" s="19">
        <v>287.81</v>
      </c>
      <c r="L166" s="39" t="str">
        <f t="shared" si="18"/>
        <v>menor</v>
      </c>
    </row>
    <row r="167" spans="1:12" s="2" customFormat="1" ht="15" customHeight="1">
      <c r="A167" s="7" t="s">
        <v>323</v>
      </c>
      <c r="B167" s="7" t="s">
        <v>324</v>
      </c>
      <c r="C167" s="7" t="s">
        <v>12</v>
      </c>
      <c r="D167" s="8" t="s">
        <v>54</v>
      </c>
      <c r="E167" s="9">
        <v>8.5</v>
      </c>
      <c r="F167" s="9">
        <v>320</v>
      </c>
      <c r="G167" s="19">
        <f t="shared" si="23"/>
        <v>2720</v>
      </c>
      <c r="K167" s="19">
        <v>358.98</v>
      </c>
      <c r="L167" s="39" t="str">
        <f t="shared" si="18"/>
        <v>menor</v>
      </c>
    </row>
    <row r="168" spans="1:12" s="2" customFormat="1" ht="15" customHeight="1">
      <c r="A168" s="5" t="s">
        <v>325</v>
      </c>
      <c r="B168" s="5" t="s">
        <v>326</v>
      </c>
      <c r="C168" s="5"/>
      <c r="D168" s="5"/>
      <c r="E168" s="6"/>
      <c r="F168" s="6"/>
      <c r="G168" s="6">
        <f>SUM(G169:G174)</f>
        <v>378219.10000000003</v>
      </c>
      <c r="H168" s="29" t="s">
        <v>1248</v>
      </c>
      <c r="I168" s="28"/>
      <c r="K168" s="6"/>
      <c r="L168" s="39" t="str">
        <f t="shared" si="18"/>
        <v>menor</v>
      </c>
    </row>
    <row r="169" spans="1:12" s="2" customFormat="1" ht="37.5" customHeight="1">
      <c r="A169" s="7" t="s">
        <v>327</v>
      </c>
      <c r="B169" s="7" t="s">
        <v>328</v>
      </c>
      <c r="C169" s="7" t="s">
        <v>12</v>
      </c>
      <c r="D169" s="8" t="s">
        <v>33</v>
      </c>
      <c r="E169" s="9">
        <v>759.85</v>
      </c>
      <c r="F169" s="9">
        <v>350</v>
      </c>
      <c r="G169" s="19">
        <f t="shared" ref="G169:G174" si="24">E169*F169</f>
        <v>265947.5</v>
      </c>
      <c r="K169" s="19">
        <v>404.9</v>
      </c>
      <c r="L169" s="39" t="str">
        <f t="shared" si="18"/>
        <v>menor</v>
      </c>
    </row>
    <row r="170" spans="1:12" s="2" customFormat="1" ht="37.5" customHeight="1">
      <c r="A170" s="7" t="s">
        <v>329</v>
      </c>
      <c r="B170" s="7" t="s">
        <v>330</v>
      </c>
      <c r="C170" s="7" t="s">
        <v>12</v>
      </c>
      <c r="D170" s="8" t="s">
        <v>33</v>
      </c>
      <c r="E170" s="9">
        <v>97.91</v>
      </c>
      <c r="F170" s="9">
        <v>320</v>
      </c>
      <c r="G170" s="19">
        <f t="shared" si="24"/>
        <v>31331.199999999997</v>
      </c>
      <c r="K170" s="19">
        <v>389.72</v>
      </c>
      <c r="L170" s="39" t="str">
        <f t="shared" si="18"/>
        <v>menor</v>
      </c>
    </row>
    <row r="171" spans="1:12" s="2" customFormat="1" ht="15" customHeight="1">
      <c r="A171" s="7" t="s">
        <v>331</v>
      </c>
      <c r="B171" s="7" t="s">
        <v>332</v>
      </c>
      <c r="C171" s="7" t="s">
        <v>333</v>
      </c>
      <c r="D171" s="8" t="s">
        <v>54</v>
      </c>
      <c r="E171" s="9">
        <v>5</v>
      </c>
      <c r="F171" s="9">
        <v>28.08</v>
      </c>
      <c r="G171" s="19">
        <f t="shared" si="24"/>
        <v>140.39999999999998</v>
      </c>
      <c r="K171" s="19">
        <v>28.08</v>
      </c>
      <c r="L171" s="39" t="str">
        <f t="shared" si="18"/>
        <v>menor</v>
      </c>
    </row>
    <row r="172" spans="1:12" s="2" customFormat="1" ht="30" customHeight="1">
      <c r="A172" s="7" t="s">
        <v>334</v>
      </c>
      <c r="B172" s="7" t="s">
        <v>335</v>
      </c>
      <c r="C172" s="7" t="s">
        <v>336</v>
      </c>
      <c r="D172" s="8" t="s">
        <v>337</v>
      </c>
      <c r="E172" s="9">
        <v>14</v>
      </c>
      <c r="F172" s="9">
        <v>1400</v>
      </c>
      <c r="G172" s="19">
        <f t="shared" si="24"/>
        <v>19600</v>
      </c>
      <c r="K172" s="19">
        <v>1570.95</v>
      </c>
      <c r="L172" s="39" t="str">
        <f t="shared" si="18"/>
        <v>menor</v>
      </c>
    </row>
    <row r="173" spans="1:12" s="2" customFormat="1" ht="22.5" customHeight="1">
      <c r="A173" s="7" t="s">
        <v>338</v>
      </c>
      <c r="B173" s="7" t="s">
        <v>306</v>
      </c>
      <c r="C173" s="7" t="s">
        <v>307</v>
      </c>
      <c r="D173" s="8" t="s">
        <v>94</v>
      </c>
      <c r="E173" s="9">
        <v>16</v>
      </c>
      <c r="F173" s="9">
        <v>700</v>
      </c>
      <c r="G173" s="19">
        <f t="shared" si="24"/>
        <v>11200</v>
      </c>
      <c r="K173" s="19">
        <v>722.33</v>
      </c>
      <c r="L173" s="39" t="str">
        <f t="shared" si="18"/>
        <v>menor</v>
      </c>
    </row>
    <row r="174" spans="1:12" s="2" customFormat="1" ht="22.5" customHeight="1">
      <c r="A174" s="7" t="s">
        <v>339</v>
      </c>
      <c r="B174" s="7" t="s">
        <v>340</v>
      </c>
      <c r="C174" s="7" t="s">
        <v>341</v>
      </c>
      <c r="D174" s="8" t="s">
        <v>33</v>
      </c>
      <c r="E174" s="9">
        <v>100</v>
      </c>
      <c r="F174" s="9">
        <v>500</v>
      </c>
      <c r="G174" s="19">
        <f t="shared" si="24"/>
        <v>50000</v>
      </c>
      <c r="K174" s="19">
        <v>560.15</v>
      </c>
      <c r="L174" s="39" t="str">
        <f t="shared" si="18"/>
        <v>menor</v>
      </c>
    </row>
    <row r="175" spans="1:12" s="2" customFormat="1" ht="15" customHeight="1">
      <c r="A175" s="5" t="s">
        <v>342</v>
      </c>
      <c r="B175" s="5" t="s">
        <v>343</v>
      </c>
      <c r="C175" s="5"/>
      <c r="D175" s="5"/>
      <c r="E175" s="6"/>
      <c r="F175" s="6"/>
      <c r="G175" s="6">
        <f>G176+G183+G186</f>
        <v>241370.15</v>
      </c>
      <c r="H175" s="2" t="s">
        <v>1248</v>
      </c>
      <c r="K175" s="6"/>
      <c r="L175" s="39" t="str">
        <f t="shared" si="18"/>
        <v>menor</v>
      </c>
    </row>
    <row r="176" spans="1:12" s="2" customFormat="1" ht="15" customHeight="1">
      <c r="A176" s="5" t="s">
        <v>344</v>
      </c>
      <c r="B176" s="5" t="s">
        <v>345</v>
      </c>
      <c r="C176" s="5"/>
      <c r="D176" s="5"/>
      <c r="E176" s="6"/>
      <c r="F176" s="6"/>
      <c r="G176" s="6">
        <f>SUM(G177:G182)</f>
        <v>153235.79999999999</v>
      </c>
      <c r="H176" s="2" t="s">
        <v>1248</v>
      </c>
      <c r="K176" s="6"/>
      <c r="L176" s="39" t="str">
        <f t="shared" si="18"/>
        <v>menor</v>
      </c>
    </row>
    <row r="177" spans="1:12" s="2" customFormat="1" ht="37.5" customHeight="1">
      <c r="A177" s="7" t="s">
        <v>346</v>
      </c>
      <c r="B177" s="7" t="s">
        <v>347</v>
      </c>
      <c r="C177" s="7" t="s">
        <v>126</v>
      </c>
      <c r="D177" s="8" t="s">
        <v>33</v>
      </c>
      <c r="E177" s="9">
        <v>1680</v>
      </c>
      <c r="F177" s="9">
        <v>0.76</v>
      </c>
      <c r="G177" s="19">
        <f t="shared" ref="G177:G182" si="25">E177*F177</f>
        <v>1276.8</v>
      </c>
      <c r="K177" s="19">
        <v>0.76</v>
      </c>
      <c r="L177" s="39" t="str">
        <f t="shared" si="18"/>
        <v>menor</v>
      </c>
    </row>
    <row r="178" spans="1:12" s="2" customFormat="1" ht="22.5" customHeight="1">
      <c r="A178" s="7" t="s">
        <v>348</v>
      </c>
      <c r="B178" s="7" t="s">
        <v>349</v>
      </c>
      <c r="C178" s="7" t="s">
        <v>12</v>
      </c>
      <c r="D178" s="8" t="s">
        <v>54</v>
      </c>
      <c r="E178" s="9">
        <v>310.14999999999998</v>
      </c>
      <c r="F178" s="9">
        <v>40</v>
      </c>
      <c r="G178" s="19">
        <f t="shared" si="25"/>
        <v>12406</v>
      </c>
      <c r="K178" s="19">
        <v>47.09</v>
      </c>
      <c r="L178" s="39" t="str">
        <f t="shared" si="18"/>
        <v>menor</v>
      </c>
    </row>
    <row r="179" spans="1:12" s="2" customFormat="1" ht="15" customHeight="1">
      <c r="A179" s="7" t="s">
        <v>350</v>
      </c>
      <c r="B179" s="7" t="s">
        <v>351</v>
      </c>
      <c r="C179" s="7" t="s">
        <v>12</v>
      </c>
      <c r="D179" s="8" t="s">
        <v>54</v>
      </c>
      <c r="E179" s="9">
        <v>310.14999999999998</v>
      </c>
      <c r="F179" s="9">
        <v>20</v>
      </c>
      <c r="G179" s="19">
        <f t="shared" si="25"/>
        <v>6203</v>
      </c>
      <c r="K179" s="19">
        <v>26.16</v>
      </c>
      <c r="L179" s="39" t="str">
        <f t="shared" si="18"/>
        <v>menor</v>
      </c>
    </row>
    <row r="180" spans="1:12" s="2" customFormat="1" ht="15" customHeight="1">
      <c r="A180" s="7" t="s">
        <v>352</v>
      </c>
      <c r="B180" s="7" t="s">
        <v>353</v>
      </c>
      <c r="C180" s="7" t="s">
        <v>12</v>
      </c>
      <c r="D180" s="8" t="s">
        <v>33</v>
      </c>
      <c r="E180" s="9">
        <v>1515</v>
      </c>
      <c r="F180" s="9">
        <v>19</v>
      </c>
      <c r="G180" s="19">
        <f t="shared" si="25"/>
        <v>28785</v>
      </c>
      <c r="K180" s="19">
        <v>19.579999999999998</v>
      </c>
      <c r="L180" s="39" t="str">
        <f t="shared" si="18"/>
        <v>menor</v>
      </c>
    </row>
    <row r="181" spans="1:12" s="2" customFormat="1" ht="15" customHeight="1">
      <c r="A181" s="7" t="s">
        <v>354</v>
      </c>
      <c r="B181" s="7" t="s">
        <v>355</v>
      </c>
      <c r="C181" s="7" t="s">
        <v>12</v>
      </c>
      <c r="D181" s="8" t="s">
        <v>33</v>
      </c>
      <c r="E181" s="9">
        <v>1515</v>
      </c>
      <c r="F181" s="9">
        <v>65</v>
      </c>
      <c r="G181" s="19">
        <f t="shared" si="25"/>
        <v>98475</v>
      </c>
      <c r="K181" s="19">
        <v>67.97</v>
      </c>
      <c r="L181" s="39" t="str">
        <f t="shared" si="18"/>
        <v>menor</v>
      </c>
    </row>
    <row r="182" spans="1:12" s="2" customFormat="1" ht="15" customHeight="1">
      <c r="A182" s="7" t="s">
        <v>356</v>
      </c>
      <c r="B182" s="7" t="s">
        <v>357</v>
      </c>
      <c r="C182" s="7" t="s">
        <v>12</v>
      </c>
      <c r="D182" s="8" t="s">
        <v>54</v>
      </c>
      <c r="E182" s="9">
        <v>87</v>
      </c>
      <c r="F182" s="9">
        <v>70</v>
      </c>
      <c r="G182" s="19">
        <f t="shared" si="25"/>
        <v>6090</v>
      </c>
      <c r="K182" s="19">
        <v>73.150000000000006</v>
      </c>
      <c r="L182" s="39" t="str">
        <f t="shared" si="18"/>
        <v>menor</v>
      </c>
    </row>
    <row r="183" spans="1:12" s="2" customFormat="1" ht="15" customHeight="1">
      <c r="A183" s="5" t="s">
        <v>358</v>
      </c>
      <c r="B183" s="5" t="s">
        <v>359</v>
      </c>
      <c r="C183" s="5"/>
      <c r="D183" s="5"/>
      <c r="E183" s="6"/>
      <c r="F183" s="6"/>
      <c r="G183" s="6">
        <f>SUM(G184:G185)</f>
        <v>27130.95</v>
      </c>
      <c r="H183" s="2" t="s">
        <v>1248</v>
      </c>
      <c r="K183" s="6"/>
      <c r="L183" s="39" t="str">
        <f t="shared" si="18"/>
        <v>menor</v>
      </c>
    </row>
    <row r="184" spans="1:12" s="2" customFormat="1" ht="15" customHeight="1">
      <c r="A184" s="7" t="s">
        <v>360</v>
      </c>
      <c r="B184" s="7" t="s">
        <v>361</v>
      </c>
      <c r="C184" s="7" t="s">
        <v>304</v>
      </c>
      <c r="D184" s="8" t="s">
        <v>33</v>
      </c>
      <c r="E184" s="9">
        <v>35</v>
      </c>
      <c r="F184" s="9">
        <v>300</v>
      </c>
      <c r="G184" s="19">
        <f t="shared" ref="G184:G185" si="26">E184*F184</f>
        <v>10500</v>
      </c>
      <c r="K184" s="19">
        <v>316.31</v>
      </c>
      <c r="L184" s="39" t="str">
        <f t="shared" si="18"/>
        <v>menor</v>
      </c>
    </row>
    <row r="185" spans="1:12" s="2" customFormat="1" ht="15" customHeight="1">
      <c r="A185" s="7" t="s">
        <v>362</v>
      </c>
      <c r="B185" s="7" t="s">
        <v>1239</v>
      </c>
      <c r="C185" s="7" t="s">
        <v>363</v>
      </c>
      <c r="D185" s="8" t="s">
        <v>33</v>
      </c>
      <c r="E185" s="9">
        <v>35</v>
      </c>
      <c r="F185" s="9">
        <v>475.17</v>
      </c>
      <c r="G185" s="19">
        <f t="shared" si="26"/>
        <v>16630.95</v>
      </c>
      <c r="K185" s="19">
        <v>475.17200000000003</v>
      </c>
      <c r="L185" s="39" t="str">
        <f t="shared" si="18"/>
        <v>menor</v>
      </c>
    </row>
    <row r="186" spans="1:12" s="2" customFormat="1" ht="15" customHeight="1">
      <c r="A186" s="5" t="s">
        <v>364</v>
      </c>
      <c r="B186" s="5" t="s">
        <v>365</v>
      </c>
      <c r="C186" s="5"/>
      <c r="D186" s="5"/>
      <c r="E186" s="6"/>
      <c r="F186" s="6"/>
      <c r="G186" s="6">
        <f>SUM(G187:G190)</f>
        <v>61003.4</v>
      </c>
      <c r="H186" s="2" t="s">
        <v>1248</v>
      </c>
      <c r="K186" s="6"/>
      <c r="L186" s="39" t="str">
        <f t="shared" si="18"/>
        <v>menor</v>
      </c>
    </row>
    <row r="187" spans="1:12" s="2" customFormat="1" ht="37.5" customHeight="1">
      <c r="A187" s="7" t="s">
        <v>366</v>
      </c>
      <c r="B187" s="7" t="s">
        <v>367</v>
      </c>
      <c r="C187" s="7" t="s">
        <v>269</v>
      </c>
      <c r="D187" s="8" t="s">
        <v>33</v>
      </c>
      <c r="E187" s="9">
        <v>628.69000000000005</v>
      </c>
      <c r="F187" s="9">
        <v>55</v>
      </c>
      <c r="G187" s="19">
        <f t="shared" ref="G187:G190" si="27">E187*F187</f>
        <v>34577.950000000004</v>
      </c>
      <c r="K187" s="19">
        <v>60.19</v>
      </c>
      <c r="L187" s="39" t="str">
        <f t="shared" si="18"/>
        <v>menor</v>
      </c>
    </row>
    <row r="188" spans="1:12" s="2" customFormat="1" ht="45" customHeight="1">
      <c r="A188" s="7" t="s">
        <v>368</v>
      </c>
      <c r="B188" s="7" t="s">
        <v>369</v>
      </c>
      <c r="C188" s="7" t="s">
        <v>250</v>
      </c>
      <c r="D188" s="8" t="s">
        <v>33</v>
      </c>
      <c r="E188" s="9">
        <v>628.69000000000005</v>
      </c>
      <c r="F188" s="9">
        <v>25</v>
      </c>
      <c r="G188" s="19">
        <f t="shared" si="27"/>
        <v>15717.250000000002</v>
      </c>
      <c r="K188" s="19">
        <v>29.25</v>
      </c>
      <c r="L188" s="39" t="str">
        <f t="shared" si="18"/>
        <v>menor</v>
      </c>
    </row>
    <row r="189" spans="1:12" s="2" customFormat="1" ht="22.5" customHeight="1">
      <c r="A189" s="7" t="s">
        <v>370</v>
      </c>
      <c r="B189" s="7" t="s">
        <v>371</v>
      </c>
      <c r="C189" s="7" t="s">
        <v>12</v>
      </c>
      <c r="D189" s="8" t="s">
        <v>54</v>
      </c>
      <c r="E189" s="9">
        <v>84.13</v>
      </c>
      <c r="F189" s="9">
        <v>90</v>
      </c>
      <c r="G189" s="19">
        <f t="shared" si="27"/>
        <v>7571.7</v>
      </c>
      <c r="K189" s="19">
        <v>101.42</v>
      </c>
      <c r="L189" s="39" t="str">
        <f t="shared" si="18"/>
        <v>menor</v>
      </c>
    </row>
    <row r="190" spans="1:12" s="2" customFormat="1" ht="15" customHeight="1">
      <c r="A190" s="7" t="s">
        <v>372</v>
      </c>
      <c r="B190" s="7" t="s">
        <v>373</v>
      </c>
      <c r="C190" s="7" t="s">
        <v>12</v>
      </c>
      <c r="D190" s="8" t="s">
        <v>33</v>
      </c>
      <c r="E190" s="9">
        <v>125.46</v>
      </c>
      <c r="F190" s="9">
        <v>25</v>
      </c>
      <c r="G190" s="19">
        <f t="shared" si="27"/>
        <v>3136.5</v>
      </c>
      <c r="K190" s="19">
        <v>28.06</v>
      </c>
      <c r="L190" s="39" t="str">
        <f t="shared" si="18"/>
        <v>menor</v>
      </c>
    </row>
    <row r="191" spans="1:12" s="2" customFormat="1" ht="15" customHeight="1">
      <c r="A191" s="5" t="s">
        <v>374</v>
      </c>
      <c r="B191" s="5" t="s">
        <v>375</v>
      </c>
      <c r="C191" s="5"/>
      <c r="D191" s="5"/>
      <c r="E191" s="6"/>
      <c r="F191" s="6"/>
      <c r="G191" s="36">
        <f>G192+G195+G202+G205+G208+G217+G224+G226+G228+G230+G23</f>
        <v>70204.960000000006</v>
      </c>
      <c r="H191" s="32">
        <v>70087.16</v>
      </c>
      <c r="I191" s="40">
        <f>G191-H191</f>
        <v>117.80000000000291</v>
      </c>
      <c r="K191" s="6"/>
      <c r="L191" s="39" t="str">
        <f t="shared" si="18"/>
        <v>menor</v>
      </c>
    </row>
    <row r="192" spans="1:12" s="2" customFormat="1" ht="15" customHeight="1">
      <c r="A192" s="5" t="s">
        <v>376</v>
      </c>
      <c r="B192" s="5" t="s">
        <v>377</v>
      </c>
      <c r="C192" s="5"/>
      <c r="D192" s="5"/>
      <c r="E192" s="6"/>
      <c r="F192" s="6"/>
      <c r="G192" s="6">
        <f>SUM(G193:G194)</f>
        <v>3595.2</v>
      </c>
      <c r="H192" s="2" t="s">
        <v>1248</v>
      </c>
      <c r="K192" s="6"/>
      <c r="L192" s="39" t="str">
        <f t="shared" si="18"/>
        <v>menor</v>
      </c>
    </row>
    <row r="193" spans="1:12" s="2" customFormat="1" ht="15" customHeight="1">
      <c r="A193" s="7" t="s">
        <v>378</v>
      </c>
      <c r="B193" s="7" t="s">
        <v>379</v>
      </c>
      <c r="C193" s="7" t="s">
        <v>12</v>
      </c>
      <c r="D193" s="8" t="s">
        <v>33</v>
      </c>
      <c r="E193" s="9">
        <v>336</v>
      </c>
      <c r="F193" s="9">
        <v>3.2</v>
      </c>
      <c r="G193" s="19">
        <f t="shared" ref="G193:G194" si="28">E193*F193</f>
        <v>1075.2</v>
      </c>
      <c r="K193" s="19">
        <v>4.78</v>
      </c>
      <c r="L193" s="39" t="str">
        <f t="shared" si="18"/>
        <v>menor</v>
      </c>
    </row>
    <row r="194" spans="1:12" s="2" customFormat="1" ht="22.5" customHeight="1">
      <c r="A194" s="7" t="s">
        <v>380</v>
      </c>
      <c r="B194" s="7" t="s">
        <v>381</v>
      </c>
      <c r="C194" s="7" t="s">
        <v>382</v>
      </c>
      <c r="D194" s="8" t="s">
        <v>33</v>
      </c>
      <c r="E194" s="9">
        <v>336</v>
      </c>
      <c r="F194" s="9">
        <v>7.5</v>
      </c>
      <c r="G194" s="19">
        <f t="shared" si="28"/>
        <v>2520</v>
      </c>
      <c r="K194" s="19">
        <v>8.9600000000000009</v>
      </c>
      <c r="L194" s="39" t="str">
        <f t="shared" si="18"/>
        <v>menor</v>
      </c>
    </row>
    <row r="195" spans="1:12" s="2" customFormat="1" ht="15" customHeight="1">
      <c r="A195" s="5" t="s">
        <v>383</v>
      </c>
      <c r="B195" s="5" t="s">
        <v>69</v>
      </c>
      <c r="C195" s="5"/>
      <c r="D195" s="5"/>
      <c r="E195" s="6"/>
      <c r="F195" s="6"/>
      <c r="G195" s="6">
        <f>SUM(G196:G201)</f>
        <v>3578.96</v>
      </c>
      <c r="H195" s="2" t="s">
        <v>1248</v>
      </c>
      <c r="K195" s="6"/>
      <c r="L195" s="39" t="str">
        <f t="shared" si="18"/>
        <v>menor</v>
      </c>
    </row>
    <row r="196" spans="1:12" s="2" customFormat="1" ht="15" customHeight="1">
      <c r="A196" s="7" t="s">
        <v>384</v>
      </c>
      <c r="B196" s="7" t="s">
        <v>385</v>
      </c>
      <c r="C196" s="7" t="s">
        <v>12</v>
      </c>
      <c r="D196" s="8" t="s">
        <v>33</v>
      </c>
      <c r="E196" s="9">
        <v>38</v>
      </c>
      <c r="F196" s="9">
        <v>17.670000000000002</v>
      </c>
      <c r="G196" s="19">
        <f t="shared" ref="G196:G201" si="29">E196*F196</f>
        <v>671.46</v>
      </c>
      <c r="K196" s="19">
        <v>17.670000000000002</v>
      </c>
      <c r="L196" s="39" t="str">
        <f t="shared" si="18"/>
        <v>menor</v>
      </c>
    </row>
    <row r="197" spans="1:12" s="2" customFormat="1" ht="15" customHeight="1">
      <c r="A197" s="7" t="s">
        <v>386</v>
      </c>
      <c r="B197" s="7" t="s">
        <v>379</v>
      </c>
      <c r="C197" s="7" t="s">
        <v>12</v>
      </c>
      <c r="D197" s="8" t="s">
        <v>33</v>
      </c>
      <c r="E197" s="9">
        <v>175</v>
      </c>
      <c r="F197" s="9">
        <v>3.2</v>
      </c>
      <c r="G197" s="19">
        <f t="shared" si="29"/>
        <v>560</v>
      </c>
      <c r="K197" s="19">
        <v>4.78</v>
      </c>
      <c r="L197" s="39" t="str">
        <f t="shared" si="18"/>
        <v>menor</v>
      </c>
    </row>
    <row r="198" spans="1:12" s="2" customFormat="1" ht="22.5" customHeight="1">
      <c r="A198" s="7" t="s">
        <v>387</v>
      </c>
      <c r="B198" s="7" t="s">
        <v>381</v>
      </c>
      <c r="C198" s="7" t="s">
        <v>382</v>
      </c>
      <c r="D198" s="8" t="s">
        <v>33</v>
      </c>
      <c r="E198" s="9">
        <v>175</v>
      </c>
      <c r="F198" s="9">
        <v>7.5</v>
      </c>
      <c r="G198" s="19">
        <f t="shared" si="29"/>
        <v>1312.5</v>
      </c>
      <c r="K198" s="19">
        <v>8.9600000000000009</v>
      </c>
      <c r="L198" s="39" t="str">
        <f t="shared" si="18"/>
        <v>menor</v>
      </c>
    </row>
    <row r="199" spans="1:12" s="2" customFormat="1" ht="15" customHeight="1">
      <c r="A199" s="7" t="s">
        <v>388</v>
      </c>
      <c r="B199" s="7" t="s">
        <v>389</v>
      </c>
      <c r="C199" s="7" t="s">
        <v>12</v>
      </c>
      <c r="D199" s="8" t="s">
        <v>33</v>
      </c>
      <c r="E199" s="9">
        <v>50</v>
      </c>
      <c r="F199" s="9">
        <v>10</v>
      </c>
      <c r="G199" s="19">
        <f t="shared" si="29"/>
        <v>500</v>
      </c>
      <c r="K199" s="19">
        <v>11.81</v>
      </c>
      <c r="L199" s="39" t="str">
        <f t="shared" si="18"/>
        <v>menor</v>
      </c>
    </row>
    <row r="200" spans="1:12" s="2" customFormat="1" ht="22.5" customHeight="1">
      <c r="A200" s="7" t="s">
        <v>390</v>
      </c>
      <c r="B200" s="7" t="s">
        <v>391</v>
      </c>
      <c r="C200" s="7" t="s">
        <v>12</v>
      </c>
      <c r="D200" s="8" t="s">
        <v>33</v>
      </c>
      <c r="E200" s="9">
        <v>50</v>
      </c>
      <c r="F200" s="9">
        <v>3.2</v>
      </c>
      <c r="G200" s="19">
        <f t="shared" si="29"/>
        <v>160</v>
      </c>
      <c r="K200" s="19">
        <v>4.42</v>
      </c>
      <c r="L200" s="39" t="str">
        <f t="shared" ref="L200:L263" si="30">IF(F200&gt;K200,"maior","menor")</f>
        <v>menor</v>
      </c>
    </row>
    <row r="201" spans="1:12" s="2" customFormat="1" ht="22.5" customHeight="1">
      <c r="A201" s="7" t="s">
        <v>392</v>
      </c>
      <c r="B201" s="7" t="s">
        <v>393</v>
      </c>
      <c r="C201" s="7" t="s">
        <v>382</v>
      </c>
      <c r="D201" s="8" t="s">
        <v>33</v>
      </c>
      <c r="E201" s="9">
        <v>50</v>
      </c>
      <c r="F201" s="9">
        <v>7.5</v>
      </c>
      <c r="G201" s="19">
        <f t="shared" si="29"/>
        <v>375</v>
      </c>
      <c r="K201" s="19">
        <v>10.16</v>
      </c>
      <c r="L201" s="39" t="str">
        <f t="shared" si="30"/>
        <v>menor</v>
      </c>
    </row>
    <row r="202" spans="1:12" s="2" customFormat="1" ht="15" customHeight="1">
      <c r="A202" s="5" t="s">
        <v>394</v>
      </c>
      <c r="B202" s="5" t="s">
        <v>395</v>
      </c>
      <c r="C202" s="5"/>
      <c r="D202" s="5"/>
      <c r="E202" s="6"/>
      <c r="F202" s="6"/>
      <c r="G202" s="6">
        <f>SUM(G203:G204)</f>
        <v>374.5</v>
      </c>
      <c r="H202" s="2" t="s">
        <v>1248</v>
      </c>
      <c r="K202" s="6"/>
      <c r="L202" s="39" t="str">
        <f t="shared" si="30"/>
        <v>menor</v>
      </c>
    </row>
    <row r="203" spans="1:12" s="2" customFormat="1" ht="15" customHeight="1">
      <c r="A203" s="7" t="s">
        <v>396</v>
      </c>
      <c r="B203" s="7" t="s">
        <v>379</v>
      </c>
      <c r="C203" s="7" t="s">
        <v>12</v>
      </c>
      <c r="D203" s="8" t="s">
        <v>33</v>
      </c>
      <c r="E203" s="9">
        <v>35</v>
      </c>
      <c r="F203" s="9">
        <v>3.2</v>
      </c>
      <c r="G203" s="19">
        <f t="shared" ref="G203:G204" si="31">E203*F203</f>
        <v>112</v>
      </c>
      <c r="K203" s="19">
        <v>4.78</v>
      </c>
      <c r="L203" s="39" t="str">
        <f t="shared" si="30"/>
        <v>menor</v>
      </c>
    </row>
    <row r="204" spans="1:12" s="2" customFormat="1" ht="22.5" customHeight="1">
      <c r="A204" s="7" t="s">
        <v>397</v>
      </c>
      <c r="B204" s="7" t="s">
        <v>381</v>
      </c>
      <c r="C204" s="7" t="s">
        <v>382</v>
      </c>
      <c r="D204" s="8" t="s">
        <v>33</v>
      </c>
      <c r="E204" s="9">
        <v>35</v>
      </c>
      <c r="F204" s="9">
        <v>7.5</v>
      </c>
      <c r="G204" s="19">
        <f t="shared" si="31"/>
        <v>262.5</v>
      </c>
      <c r="K204" s="19">
        <v>8.9600000000000009</v>
      </c>
      <c r="L204" s="39" t="str">
        <f t="shared" si="30"/>
        <v>menor</v>
      </c>
    </row>
    <row r="205" spans="1:12" s="2" customFormat="1" ht="15" customHeight="1">
      <c r="A205" s="5" t="s">
        <v>398</v>
      </c>
      <c r="B205" s="5" t="s">
        <v>399</v>
      </c>
      <c r="C205" s="5"/>
      <c r="D205" s="5"/>
      <c r="E205" s="6"/>
      <c r="F205" s="6"/>
      <c r="G205" s="6">
        <f>SUM(G206:G207)</f>
        <v>5150</v>
      </c>
      <c r="H205" s="2" t="s">
        <v>1248</v>
      </c>
      <c r="K205" s="6"/>
      <c r="L205" s="39" t="str">
        <f t="shared" si="30"/>
        <v>menor</v>
      </c>
    </row>
    <row r="206" spans="1:12" s="2" customFormat="1" ht="15" customHeight="1">
      <c r="A206" s="7" t="s">
        <v>400</v>
      </c>
      <c r="B206" s="7" t="s">
        <v>401</v>
      </c>
      <c r="C206" s="7" t="s">
        <v>382</v>
      </c>
      <c r="D206" s="8" t="s">
        <v>33</v>
      </c>
      <c r="E206" s="9">
        <v>25</v>
      </c>
      <c r="F206" s="9">
        <v>90</v>
      </c>
      <c r="G206" s="19">
        <f t="shared" ref="G206:G207" si="32">E206*F206</f>
        <v>2250</v>
      </c>
      <c r="K206" s="19">
        <v>109.98</v>
      </c>
      <c r="L206" s="39" t="str">
        <f t="shared" si="30"/>
        <v>menor</v>
      </c>
    </row>
    <row r="207" spans="1:12" s="2" customFormat="1" ht="15" customHeight="1">
      <c r="A207" s="7" t="s">
        <v>402</v>
      </c>
      <c r="B207" s="7" t="s">
        <v>403</v>
      </c>
      <c r="C207" s="7" t="s">
        <v>12</v>
      </c>
      <c r="D207" s="8" t="s">
        <v>54</v>
      </c>
      <c r="E207" s="9">
        <v>290</v>
      </c>
      <c r="F207" s="9">
        <v>10</v>
      </c>
      <c r="G207" s="19">
        <f t="shared" si="32"/>
        <v>2900</v>
      </c>
      <c r="K207" s="19">
        <v>13.27</v>
      </c>
      <c r="L207" s="39" t="str">
        <f t="shared" si="30"/>
        <v>menor</v>
      </c>
    </row>
    <row r="208" spans="1:12" s="2" customFormat="1" ht="15" customHeight="1">
      <c r="A208" s="5" t="s">
        <v>404</v>
      </c>
      <c r="B208" s="5" t="s">
        <v>195</v>
      </c>
      <c r="C208" s="5"/>
      <c r="D208" s="5"/>
      <c r="E208" s="6"/>
      <c r="F208" s="6"/>
      <c r="G208" s="6">
        <f>SUM(G209:G216)</f>
        <v>17344</v>
      </c>
      <c r="H208" s="32" t="s">
        <v>1248</v>
      </c>
      <c r="I208" s="32"/>
      <c r="K208" s="6"/>
      <c r="L208" s="39" t="str">
        <f t="shared" si="30"/>
        <v>menor</v>
      </c>
    </row>
    <row r="209" spans="1:12" s="2" customFormat="1" ht="22.5" customHeight="1">
      <c r="A209" s="7" t="s">
        <v>405</v>
      </c>
      <c r="B209" s="7" t="s">
        <v>406</v>
      </c>
      <c r="C209" s="7" t="s">
        <v>12</v>
      </c>
      <c r="D209" s="8" t="s">
        <v>33</v>
      </c>
      <c r="E209" s="9">
        <v>500</v>
      </c>
      <c r="F209" s="9">
        <v>10</v>
      </c>
      <c r="G209" s="19">
        <f t="shared" ref="G209:G216" si="33">E209*F209</f>
        <v>5000</v>
      </c>
      <c r="K209" s="19">
        <v>11.04</v>
      </c>
      <c r="L209" s="39" t="str">
        <f t="shared" si="30"/>
        <v>menor</v>
      </c>
    </row>
    <row r="210" spans="1:12" s="2" customFormat="1" ht="22.5" customHeight="1">
      <c r="A210" s="7" t="s">
        <v>407</v>
      </c>
      <c r="B210" s="7" t="s">
        <v>391</v>
      </c>
      <c r="C210" s="7" t="s">
        <v>12</v>
      </c>
      <c r="D210" s="8" t="s">
        <v>33</v>
      </c>
      <c r="E210" s="9">
        <v>500</v>
      </c>
      <c r="F210" s="9">
        <v>3.2</v>
      </c>
      <c r="G210" s="19">
        <f t="shared" si="33"/>
        <v>1600</v>
      </c>
      <c r="K210" s="19">
        <v>4.42</v>
      </c>
      <c r="L210" s="39" t="str">
        <f t="shared" si="30"/>
        <v>menor</v>
      </c>
    </row>
    <row r="211" spans="1:12" s="2" customFormat="1" ht="22.5" customHeight="1">
      <c r="A211" s="7" t="s">
        <v>408</v>
      </c>
      <c r="B211" s="7" t="s">
        <v>381</v>
      </c>
      <c r="C211" s="7" t="s">
        <v>382</v>
      </c>
      <c r="D211" s="8" t="s">
        <v>33</v>
      </c>
      <c r="E211" s="9">
        <v>500</v>
      </c>
      <c r="F211" s="9">
        <v>7.5</v>
      </c>
      <c r="G211" s="19">
        <f t="shared" si="33"/>
        <v>3750</v>
      </c>
      <c r="K211" s="19">
        <v>8.9600000000000009</v>
      </c>
      <c r="L211" s="39" t="str">
        <f t="shared" si="30"/>
        <v>menor</v>
      </c>
    </row>
    <row r="212" spans="1:12" s="2" customFormat="1" ht="15" customHeight="1">
      <c r="A212" s="7" t="s">
        <v>409</v>
      </c>
      <c r="B212" s="7" t="s">
        <v>410</v>
      </c>
      <c r="C212" s="7" t="s">
        <v>12</v>
      </c>
      <c r="D212" s="8" t="s">
        <v>33</v>
      </c>
      <c r="E212" s="9">
        <v>100</v>
      </c>
      <c r="F212" s="9">
        <v>10</v>
      </c>
      <c r="G212" s="19">
        <f t="shared" si="33"/>
        <v>1000</v>
      </c>
      <c r="K212" s="19">
        <v>11.81</v>
      </c>
      <c r="L212" s="39" t="str">
        <f t="shared" si="30"/>
        <v>menor</v>
      </c>
    </row>
    <row r="213" spans="1:12" s="2" customFormat="1" ht="22.5" customHeight="1">
      <c r="A213" s="7" t="s">
        <v>411</v>
      </c>
      <c r="B213" s="7" t="s">
        <v>412</v>
      </c>
      <c r="C213" s="7" t="s">
        <v>12</v>
      </c>
      <c r="D213" s="8" t="s">
        <v>33</v>
      </c>
      <c r="E213" s="9">
        <v>100</v>
      </c>
      <c r="F213" s="9">
        <v>3.2</v>
      </c>
      <c r="G213" s="19">
        <f t="shared" si="33"/>
        <v>320</v>
      </c>
      <c r="K213" s="19">
        <v>4.42</v>
      </c>
      <c r="L213" s="39" t="str">
        <f t="shared" si="30"/>
        <v>menor</v>
      </c>
    </row>
    <row r="214" spans="1:12" s="2" customFormat="1" ht="22.5" customHeight="1">
      <c r="A214" s="7" t="s">
        <v>413</v>
      </c>
      <c r="B214" s="7" t="s">
        <v>393</v>
      </c>
      <c r="C214" s="7" t="s">
        <v>382</v>
      </c>
      <c r="D214" s="8" t="s">
        <v>33</v>
      </c>
      <c r="E214" s="9">
        <v>370</v>
      </c>
      <c r="F214" s="9">
        <v>7.5</v>
      </c>
      <c r="G214" s="19">
        <f t="shared" si="33"/>
        <v>2775</v>
      </c>
      <c r="K214" s="19">
        <v>10.16</v>
      </c>
      <c r="L214" s="39" t="str">
        <f t="shared" si="30"/>
        <v>menor</v>
      </c>
    </row>
    <row r="215" spans="1:12" s="2" customFormat="1" ht="15" customHeight="1">
      <c r="A215" s="7" t="s">
        <v>414</v>
      </c>
      <c r="B215" s="7" t="s">
        <v>385</v>
      </c>
      <c r="C215" s="7" t="s">
        <v>12</v>
      </c>
      <c r="D215" s="8" t="s">
        <v>33</v>
      </c>
      <c r="E215" s="9">
        <v>130</v>
      </c>
      <c r="F215" s="9">
        <v>17.670000000000002</v>
      </c>
      <c r="G215" s="19">
        <f t="shared" si="33"/>
        <v>2297.1000000000004</v>
      </c>
      <c r="K215" s="19">
        <v>17.670000000000002</v>
      </c>
      <c r="L215" s="39" t="str">
        <f t="shared" si="30"/>
        <v>menor</v>
      </c>
    </row>
    <row r="216" spans="1:12" s="2" customFormat="1" ht="15" customHeight="1">
      <c r="A216" s="7" t="s">
        <v>415</v>
      </c>
      <c r="B216" s="7" t="s">
        <v>416</v>
      </c>
      <c r="C216" s="7" t="s">
        <v>12</v>
      </c>
      <c r="D216" s="8" t="s">
        <v>54</v>
      </c>
      <c r="E216" s="9">
        <v>130</v>
      </c>
      <c r="F216" s="9">
        <v>4.63</v>
      </c>
      <c r="G216" s="19">
        <f t="shared" si="33"/>
        <v>601.9</v>
      </c>
      <c r="K216" s="19">
        <v>4.63</v>
      </c>
      <c r="L216" s="39" t="str">
        <f t="shared" si="30"/>
        <v>menor</v>
      </c>
    </row>
    <row r="217" spans="1:12" s="2" customFormat="1" ht="15" customHeight="1">
      <c r="A217" s="5" t="s">
        <v>417</v>
      </c>
      <c r="B217" s="5" t="s">
        <v>217</v>
      </c>
      <c r="C217" s="5"/>
      <c r="D217" s="5"/>
      <c r="E217" s="6"/>
      <c r="F217" s="6"/>
      <c r="G217" s="6">
        <f>SUM(G218:G223)</f>
        <v>13047.5</v>
      </c>
      <c r="H217" s="2" t="s">
        <v>1248</v>
      </c>
      <c r="K217" s="6"/>
      <c r="L217" s="39" t="str">
        <f t="shared" si="30"/>
        <v>menor</v>
      </c>
    </row>
    <row r="218" spans="1:12" s="2" customFormat="1" ht="22.5" customHeight="1">
      <c r="A218" s="7" t="s">
        <v>418</v>
      </c>
      <c r="B218" s="7" t="s">
        <v>406</v>
      </c>
      <c r="C218" s="7" t="s">
        <v>12</v>
      </c>
      <c r="D218" s="8" t="s">
        <v>33</v>
      </c>
      <c r="E218" s="9">
        <v>470</v>
      </c>
      <c r="F218" s="9">
        <v>10</v>
      </c>
      <c r="G218" s="19">
        <f t="shared" ref="G218:G223" si="34">E218*F218</f>
        <v>4700</v>
      </c>
      <c r="K218" s="19">
        <v>11.04</v>
      </c>
      <c r="L218" s="39" t="str">
        <f t="shared" si="30"/>
        <v>menor</v>
      </c>
    </row>
    <row r="219" spans="1:12" s="2" customFormat="1" ht="22.5" customHeight="1">
      <c r="A219" s="7" t="s">
        <v>419</v>
      </c>
      <c r="B219" s="7" t="s">
        <v>391</v>
      </c>
      <c r="C219" s="7" t="s">
        <v>12</v>
      </c>
      <c r="D219" s="8" t="s">
        <v>33</v>
      </c>
      <c r="E219" s="9">
        <v>470</v>
      </c>
      <c r="F219" s="9">
        <v>3.2</v>
      </c>
      <c r="G219" s="19">
        <f t="shared" si="34"/>
        <v>1504</v>
      </c>
      <c r="K219" s="19">
        <v>4.42</v>
      </c>
      <c r="L219" s="39" t="str">
        <f t="shared" si="30"/>
        <v>menor</v>
      </c>
    </row>
    <row r="220" spans="1:12" s="2" customFormat="1" ht="22.5" customHeight="1">
      <c r="A220" s="7" t="s">
        <v>420</v>
      </c>
      <c r="B220" s="7" t="s">
        <v>381</v>
      </c>
      <c r="C220" s="7" t="s">
        <v>382</v>
      </c>
      <c r="D220" s="8" t="s">
        <v>33</v>
      </c>
      <c r="E220" s="9">
        <v>470</v>
      </c>
      <c r="F220" s="9">
        <v>7.5</v>
      </c>
      <c r="G220" s="19">
        <f t="shared" si="34"/>
        <v>3525</v>
      </c>
      <c r="K220" s="19">
        <v>8.9600000000000009</v>
      </c>
      <c r="L220" s="39" t="str">
        <f t="shared" si="30"/>
        <v>menor</v>
      </c>
    </row>
    <row r="221" spans="1:12" s="2" customFormat="1" ht="15" customHeight="1">
      <c r="A221" s="7" t="s">
        <v>421</v>
      </c>
      <c r="B221" s="7" t="s">
        <v>385</v>
      </c>
      <c r="C221" s="7" t="s">
        <v>12</v>
      </c>
      <c r="D221" s="8" t="s">
        <v>33</v>
      </c>
      <c r="E221" s="9">
        <v>50</v>
      </c>
      <c r="F221" s="9">
        <v>17.670000000000002</v>
      </c>
      <c r="G221" s="19">
        <f t="shared" si="34"/>
        <v>883.50000000000011</v>
      </c>
      <c r="K221" s="19">
        <v>17.670000000000002</v>
      </c>
      <c r="L221" s="39" t="str">
        <f t="shared" si="30"/>
        <v>menor</v>
      </c>
    </row>
    <row r="222" spans="1:12" s="2" customFormat="1" ht="22.5" customHeight="1">
      <c r="A222" s="7" t="s">
        <v>422</v>
      </c>
      <c r="B222" s="7" t="s">
        <v>393</v>
      </c>
      <c r="C222" s="7" t="s">
        <v>382</v>
      </c>
      <c r="D222" s="8" t="s">
        <v>33</v>
      </c>
      <c r="E222" s="9">
        <v>250</v>
      </c>
      <c r="F222" s="9">
        <v>7.5</v>
      </c>
      <c r="G222" s="19">
        <f t="shared" si="34"/>
        <v>1875</v>
      </c>
      <c r="K222" s="19">
        <v>10.16</v>
      </c>
      <c r="L222" s="39" t="str">
        <f t="shared" si="30"/>
        <v>menor</v>
      </c>
    </row>
    <row r="223" spans="1:12" s="2" customFormat="1" ht="15" customHeight="1">
      <c r="A223" s="7" t="s">
        <v>423</v>
      </c>
      <c r="B223" s="7" t="s">
        <v>416</v>
      </c>
      <c r="C223" s="7" t="s">
        <v>12</v>
      </c>
      <c r="D223" s="8" t="s">
        <v>54</v>
      </c>
      <c r="E223" s="9">
        <v>140</v>
      </c>
      <c r="F223" s="9">
        <v>4</v>
      </c>
      <c r="G223" s="19">
        <f t="shared" si="34"/>
        <v>560</v>
      </c>
      <c r="K223" s="19">
        <v>4.63</v>
      </c>
      <c r="L223" s="39" t="str">
        <f t="shared" si="30"/>
        <v>menor</v>
      </c>
    </row>
    <row r="224" spans="1:12" s="2" customFormat="1" ht="15" customHeight="1">
      <c r="A224" s="5" t="s">
        <v>424</v>
      </c>
      <c r="B224" s="5" t="s">
        <v>425</v>
      </c>
      <c r="C224" s="5"/>
      <c r="D224" s="5"/>
      <c r="E224" s="6"/>
      <c r="F224" s="6"/>
      <c r="G224" s="6">
        <f>SUM(G225)</f>
        <v>25125</v>
      </c>
      <c r="H224" s="2" t="s">
        <v>1248</v>
      </c>
      <c r="K224" s="6"/>
      <c r="L224" s="39" t="str">
        <f t="shared" si="30"/>
        <v>menor</v>
      </c>
    </row>
    <row r="225" spans="1:12" s="2" customFormat="1" ht="22.5" customHeight="1">
      <c r="A225" s="7" t="s">
        <v>426</v>
      </c>
      <c r="B225" s="7" t="s">
        <v>381</v>
      </c>
      <c r="C225" s="7" t="s">
        <v>382</v>
      </c>
      <c r="D225" s="8" t="s">
        <v>33</v>
      </c>
      <c r="E225" s="9">
        <v>3350</v>
      </c>
      <c r="F225" s="9">
        <v>7.5</v>
      </c>
      <c r="G225" s="19">
        <f t="shared" ref="G225" si="35">E225*F225</f>
        <v>25125</v>
      </c>
      <c r="K225" s="19">
        <v>8.9600000000000009</v>
      </c>
      <c r="L225" s="39" t="str">
        <f t="shared" si="30"/>
        <v>menor</v>
      </c>
    </row>
    <row r="226" spans="1:12" s="2" customFormat="1" ht="15" customHeight="1">
      <c r="A226" s="5" t="s">
        <v>427</v>
      </c>
      <c r="B226" s="5" t="s">
        <v>428</v>
      </c>
      <c r="C226" s="5"/>
      <c r="D226" s="5"/>
      <c r="E226" s="6"/>
      <c r="F226" s="6"/>
      <c r="G226" s="6">
        <f>SUM(G227)</f>
        <v>324</v>
      </c>
      <c r="H226" s="2" t="s">
        <v>1248</v>
      </c>
      <c r="K226" s="6"/>
      <c r="L226" s="39" t="str">
        <f t="shared" si="30"/>
        <v>menor</v>
      </c>
    </row>
    <row r="227" spans="1:12" s="2" customFormat="1" ht="15" customHeight="1">
      <c r="A227" s="7" t="s">
        <v>429</v>
      </c>
      <c r="B227" s="7" t="s">
        <v>430</v>
      </c>
      <c r="C227" s="7" t="s">
        <v>382</v>
      </c>
      <c r="D227" s="8" t="s">
        <v>33</v>
      </c>
      <c r="E227" s="9">
        <v>18</v>
      </c>
      <c r="F227" s="9">
        <v>18</v>
      </c>
      <c r="G227" s="19">
        <f t="shared" ref="G227" si="36">E227*F227</f>
        <v>324</v>
      </c>
      <c r="K227" s="19">
        <v>20.07</v>
      </c>
      <c r="L227" s="39" t="str">
        <f t="shared" si="30"/>
        <v>menor</v>
      </c>
    </row>
    <row r="228" spans="1:12" s="2" customFormat="1" ht="15" customHeight="1">
      <c r="A228" s="5" t="s">
        <v>431</v>
      </c>
      <c r="B228" s="5" t="s">
        <v>432</v>
      </c>
      <c r="C228" s="5"/>
      <c r="D228" s="5"/>
      <c r="E228" s="6"/>
      <c r="F228" s="6"/>
      <c r="G228" s="6">
        <f>SUM(G229)</f>
        <v>900</v>
      </c>
      <c r="H228" s="2" t="s">
        <v>1248</v>
      </c>
      <c r="K228" s="6"/>
      <c r="L228" s="39" t="str">
        <f t="shared" si="30"/>
        <v>menor</v>
      </c>
    </row>
    <row r="229" spans="1:12" s="2" customFormat="1" ht="15" customHeight="1">
      <c r="A229" s="7" t="s">
        <v>433</v>
      </c>
      <c r="B229" s="7" t="s">
        <v>430</v>
      </c>
      <c r="C229" s="7" t="s">
        <v>382</v>
      </c>
      <c r="D229" s="8" t="s">
        <v>33</v>
      </c>
      <c r="E229" s="9">
        <v>50</v>
      </c>
      <c r="F229" s="9">
        <v>18</v>
      </c>
      <c r="G229" s="19">
        <f t="shared" ref="G229" si="37">E229*F229</f>
        <v>900</v>
      </c>
      <c r="K229" s="19">
        <v>20.07</v>
      </c>
      <c r="L229" s="39" t="str">
        <f t="shared" si="30"/>
        <v>menor</v>
      </c>
    </row>
    <row r="230" spans="1:12" s="2" customFormat="1" ht="15" customHeight="1">
      <c r="A230" s="5" t="s">
        <v>434</v>
      </c>
      <c r="B230" s="5" t="s">
        <v>435</v>
      </c>
      <c r="C230" s="5"/>
      <c r="D230" s="5"/>
      <c r="E230" s="6"/>
      <c r="F230" s="6"/>
      <c r="G230" s="6">
        <f>SUM(G231)</f>
        <v>648</v>
      </c>
      <c r="H230" s="2" t="s">
        <v>1248</v>
      </c>
      <c r="K230" s="6"/>
      <c r="L230" s="39" t="str">
        <f t="shared" si="30"/>
        <v>menor</v>
      </c>
    </row>
    <row r="231" spans="1:12" s="2" customFormat="1" ht="15" customHeight="1">
      <c r="A231" s="7" t="s">
        <v>436</v>
      </c>
      <c r="B231" s="7" t="s">
        <v>430</v>
      </c>
      <c r="C231" s="7" t="s">
        <v>382</v>
      </c>
      <c r="D231" s="8" t="s">
        <v>33</v>
      </c>
      <c r="E231" s="9">
        <v>36</v>
      </c>
      <c r="F231" s="9">
        <v>18</v>
      </c>
      <c r="G231" s="19">
        <f t="shared" ref="G231" si="38">E231*F231</f>
        <v>648</v>
      </c>
      <c r="H231" s="33"/>
      <c r="K231" s="19">
        <v>20.07</v>
      </c>
      <c r="L231" s="39" t="str">
        <f t="shared" si="30"/>
        <v>menor</v>
      </c>
    </row>
    <row r="232" spans="1:12" s="2" customFormat="1" ht="15" customHeight="1">
      <c r="A232" s="5" t="s">
        <v>437</v>
      </c>
      <c r="B232" s="5" t="s">
        <v>438</v>
      </c>
      <c r="C232" s="5"/>
      <c r="D232" s="5"/>
      <c r="E232" s="6"/>
      <c r="F232" s="6"/>
      <c r="G232" s="6">
        <f>G233+G238+G255+G257+G268+G279+G305+G326+G333+G341+G346</f>
        <v>247905.83542000002</v>
      </c>
      <c r="H232" s="35">
        <v>247902.61</v>
      </c>
      <c r="I232" s="35">
        <f>G232-H232</f>
        <v>3.2254200000315905</v>
      </c>
      <c r="K232" s="6"/>
      <c r="L232" s="39" t="str">
        <f t="shared" si="30"/>
        <v>menor</v>
      </c>
    </row>
    <row r="233" spans="1:12" s="2" customFormat="1" ht="15" customHeight="1">
      <c r="A233" s="5" t="s">
        <v>439</v>
      </c>
      <c r="B233" s="5" t="s">
        <v>440</v>
      </c>
      <c r="C233" s="5"/>
      <c r="D233" s="5"/>
      <c r="E233" s="6"/>
      <c r="F233" s="6"/>
      <c r="G233" s="6">
        <f>SUM(G234:G237)</f>
        <v>51737.9</v>
      </c>
      <c r="H233" s="2" t="s">
        <v>1248</v>
      </c>
      <c r="K233" s="6"/>
      <c r="L233" s="39" t="str">
        <f t="shared" si="30"/>
        <v>menor</v>
      </c>
    </row>
    <row r="234" spans="1:12" s="2" customFormat="1" ht="30" customHeight="1">
      <c r="A234" s="7" t="s">
        <v>441</v>
      </c>
      <c r="B234" s="7" t="s">
        <v>442</v>
      </c>
      <c r="C234" s="7" t="s">
        <v>443</v>
      </c>
      <c r="D234" s="8" t="s">
        <v>54</v>
      </c>
      <c r="E234" s="9">
        <v>360</v>
      </c>
      <c r="F234" s="9">
        <v>7.15</v>
      </c>
      <c r="G234" s="19">
        <f t="shared" ref="G234:G237" si="39">E234*F234</f>
        <v>2574</v>
      </c>
      <c r="K234" s="19">
        <v>7.51</v>
      </c>
      <c r="L234" s="39" t="str">
        <f t="shared" si="30"/>
        <v>menor</v>
      </c>
    </row>
    <row r="235" spans="1:12" s="2" customFormat="1" ht="30" customHeight="1">
      <c r="A235" s="7" t="s">
        <v>444</v>
      </c>
      <c r="B235" s="7" t="s">
        <v>445</v>
      </c>
      <c r="C235" s="7" t="s">
        <v>443</v>
      </c>
      <c r="D235" s="8" t="s">
        <v>54</v>
      </c>
      <c r="E235" s="9">
        <v>250</v>
      </c>
      <c r="F235" s="9">
        <v>11</v>
      </c>
      <c r="G235" s="19">
        <f t="shared" si="39"/>
        <v>2750</v>
      </c>
      <c r="K235" s="19">
        <v>12.65</v>
      </c>
      <c r="L235" s="39" t="str">
        <f t="shared" si="30"/>
        <v>menor</v>
      </c>
    </row>
    <row r="236" spans="1:12" s="2" customFormat="1" ht="30" customHeight="1">
      <c r="A236" s="7" t="s">
        <v>446</v>
      </c>
      <c r="B236" s="7" t="s">
        <v>447</v>
      </c>
      <c r="C236" s="7" t="s">
        <v>443</v>
      </c>
      <c r="D236" s="8" t="s">
        <v>54</v>
      </c>
      <c r="E236" s="9">
        <v>1230</v>
      </c>
      <c r="F236" s="9">
        <v>15.9</v>
      </c>
      <c r="G236" s="19">
        <f t="shared" si="39"/>
        <v>19557</v>
      </c>
      <c r="K236" s="19">
        <v>16.95</v>
      </c>
      <c r="L236" s="39" t="str">
        <f t="shared" si="30"/>
        <v>menor</v>
      </c>
    </row>
    <row r="237" spans="1:12" s="2" customFormat="1" ht="30" customHeight="1">
      <c r="A237" s="7" t="s">
        <v>448</v>
      </c>
      <c r="B237" s="7" t="s">
        <v>449</v>
      </c>
      <c r="C237" s="7" t="s">
        <v>443</v>
      </c>
      <c r="D237" s="8" t="s">
        <v>54</v>
      </c>
      <c r="E237" s="9">
        <v>490</v>
      </c>
      <c r="F237" s="9">
        <v>54.81</v>
      </c>
      <c r="G237" s="19">
        <f t="shared" si="39"/>
        <v>26856.9</v>
      </c>
      <c r="H237" s="33"/>
      <c r="K237" s="19">
        <v>54.81</v>
      </c>
      <c r="L237" s="39" t="str">
        <f t="shared" si="30"/>
        <v>menor</v>
      </c>
    </row>
    <row r="238" spans="1:12" s="2" customFormat="1" ht="15" customHeight="1">
      <c r="A238" s="5" t="s">
        <v>450</v>
      </c>
      <c r="B238" s="5" t="s">
        <v>451</v>
      </c>
      <c r="C238" s="5"/>
      <c r="D238" s="5"/>
      <c r="E238" s="6"/>
      <c r="F238" s="6"/>
      <c r="G238" s="6">
        <f>SUM(G239:G254)</f>
        <v>48209.380000000005</v>
      </c>
      <c r="H238" s="32">
        <v>48208.13</v>
      </c>
      <c r="I238" s="32">
        <f>G238-H238</f>
        <v>1.250000000007276</v>
      </c>
      <c r="K238" s="6"/>
      <c r="L238" s="39" t="str">
        <f t="shared" si="30"/>
        <v>menor</v>
      </c>
    </row>
    <row r="239" spans="1:12" s="2" customFormat="1" ht="30" customHeight="1">
      <c r="A239" s="7" t="s">
        <v>452</v>
      </c>
      <c r="B239" s="7" t="s">
        <v>453</v>
      </c>
      <c r="C239" s="7" t="s">
        <v>443</v>
      </c>
      <c r="D239" s="8" t="s">
        <v>54</v>
      </c>
      <c r="E239" s="9">
        <v>232</v>
      </c>
      <c r="F239" s="9">
        <v>23.71</v>
      </c>
      <c r="G239" s="19">
        <f t="shared" ref="G239:G254" si="40">E239*F239</f>
        <v>5500.72</v>
      </c>
      <c r="K239" s="19">
        <v>29.64</v>
      </c>
      <c r="L239" s="39" t="str">
        <f t="shared" si="30"/>
        <v>menor</v>
      </c>
    </row>
    <row r="240" spans="1:12" s="2" customFormat="1" ht="22.5" customHeight="1">
      <c r="A240" s="3" t="s">
        <v>454</v>
      </c>
      <c r="B240" s="3" t="s">
        <v>455</v>
      </c>
      <c r="C240" s="3" t="s">
        <v>456</v>
      </c>
      <c r="D240" s="10" t="s">
        <v>14</v>
      </c>
      <c r="E240" s="11">
        <v>12</v>
      </c>
      <c r="F240" s="11">
        <v>13.63</v>
      </c>
      <c r="G240" s="19">
        <f t="shared" si="40"/>
        <v>163.56</v>
      </c>
      <c r="K240" s="11">
        <v>17.04</v>
      </c>
      <c r="L240" s="39" t="str">
        <f t="shared" si="30"/>
        <v>menor</v>
      </c>
    </row>
    <row r="241" spans="1:12" s="2" customFormat="1" ht="22.5" customHeight="1">
      <c r="A241" s="7" t="s">
        <v>457</v>
      </c>
      <c r="B241" s="7" t="s">
        <v>458</v>
      </c>
      <c r="C241" s="7" t="s">
        <v>12</v>
      </c>
      <c r="D241" s="8" t="s">
        <v>54</v>
      </c>
      <c r="E241" s="9">
        <v>170</v>
      </c>
      <c r="F241" s="9">
        <v>94.58</v>
      </c>
      <c r="G241" s="19">
        <f t="shared" si="40"/>
        <v>16078.6</v>
      </c>
      <c r="K241" s="19">
        <v>118.23</v>
      </c>
      <c r="L241" s="39" t="str">
        <f t="shared" si="30"/>
        <v>menor</v>
      </c>
    </row>
    <row r="242" spans="1:12" s="2" customFormat="1" ht="15" customHeight="1">
      <c r="A242" s="7" t="s">
        <v>459</v>
      </c>
      <c r="B242" s="7" t="s">
        <v>460</v>
      </c>
      <c r="C242" s="7" t="s">
        <v>12</v>
      </c>
      <c r="D242" s="8" t="s">
        <v>54</v>
      </c>
      <c r="E242" s="9">
        <v>60</v>
      </c>
      <c r="F242" s="9">
        <v>8.74</v>
      </c>
      <c r="G242" s="19">
        <f t="shared" si="40"/>
        <v>524.4</v>
      </c>
      <c r="K242" s="19">
        <v>10.93</v>
      </c>
      <c r="L242" s="39" t="str">
        <f t="shared" si="30"/>
        <v>menor</v>
      </c>
    </row>
    <row r="243" spans="1:12" s="2" customFormat="1" ht="15" customHeight="1">
      <c r="A243" s="7" t="s">
        <v>461</v>
      </c>
      <c r="B243" s="7" t="s">
        <v>462</v>
      </c>
      <c r="C243" s="7" t="s">
        <v>463</v>
      </c>
      <c r="D243" s="8" t="s">
        <v>94</v>
      </c>
      <c r="E243" s="9">
        <v>60</v>
      </c>
      <c r="F243" s="9">
        <v>9.8800000000000008</v>
      </c>
      <c r="G243" s="19">
        <f t="shared" si="40"/>
        <v>592.80000000000007</v>
      </c>
      <c r="K243" s="19">
        <v>12.35</v>
      </c>
      <c r="L243" s="39" t="str">
        <f t="shared" si="30"/>
        <v>menor</v>
      </c>
    </row>
    <row r="244" spans="1:12" s="2" customFormat="1" ht="15" customHeight="1">
      <c r="A244" s="7" t="s">
        <v>464</v>
      </c>
      <c r="B244" s="7" t="s">
        <v>465</v>
      </c>
      <c r="C244" s="7" t="s">
        <v>463</v>
      </c>
      <c r="D244" s="8" t="s">
        <v>94</v>
      </c>
      <c r="E244" s="9">
        <v>80</v>
      </c>
      <c r="F244" s="9">
        <v>11.09</v>
      </c>
      <c r="G244" s="19">
        <f t="shared" si="40"/>
        <v>887.2</v>
      </c>
      <c r="K244" s="19">
        <v>13.86</v>
      </c>
      <c r="L244" s="39" t="str">
        <f t="shared" si="30"/>
        <v>menor</v>
      </c>
    </row>
    <row r="245" spans="1:12" s="2" customFormat="1" ht="15" customHeight="1">
      <c r="A245" s="7" t="s">
        <v>466</v>
      </c>
      <c r="B245" s="7" t="s">
        <v>467</v>
      </c>
      <c r="C245" s="7" t="s">
        <v>12</v>
      </c>
      <c r="D245" s="8" t="s">
        <v>54</v>
      </c>
      <c r="E245" s="9">
        <v>300</v>
      </c>
      <c r="F245" s="9">
        <v>15.29</v>
      </c>
      <c r="G245" s="19">
        <f t="shared" si="40"/>
        <v>4587</v>
      </c>
      <c r="K245" s="19">
        <v>19.11</v>
      </c>
      <c r="L245" s="39" t="str">
        <f t="shared" si="30"/>
        <v>menor</v>
      </c>
    </row>
    <row r="246" spans="1:12" s="2" customFormat="1" ht="30" customHeight="1">
      <c r="A246" s="3" t="s">
        <v>468</v>
      </c>
      <c r="B246" s="3" t="s">
        <v>469</v>
      </c>
      <c r="C246" s="3" t="s">
        <v>456</v>
      </c>
      <c r="D246" s="10" t="s">
        <v>14</v>
      </c>
      <c r="E246" s="11">
        <v>100</v>
      </c>
      <c r="F246" s="11">
        <v>0.95</v>
      </c>
      <c r="G246" s="19">
        <f t="shared" si="40"/>
        <v>95</v>
      </c>
      <c r="K246" s="11">
        <v>1.19</v>
      </c>
      <c r="L246" s="39" t="str">
        <f t="shared" si="30"/>
        <v>menor</v>
      </c>
    </row>
    <row r="247" spans="1:12" s="2" customFormat="1" ht="15" customHeight="1">
      <c r="A247" s="7" t="s">
        <v>470</v>
      </c>
      <c r="B247" s="7" t="s">
        <v>471</v>
      </c>
      <c r="C247" s="7" t="s">
        <v>12</v>
      </c>
      <c r="D247" s="8" t="s">
        <v>54</v>
      </c>
      <c r="E247" s="9">
        <v>30</v>
      </c>
      <c r="F247" s="9">
        <v>28.83</v>
      </c>
      <c r="G247" s="19">
        <f t="shared" si="40"/>
        <v>864.9</v>
      </c>
      <c r="K247" s="19">
        <v>36.04</v>
      </c>
      <c r="L247" s="39" t="str">
        <f t="shared" si="30"/>
        <v>menor</v>
      </c>
    </row>
    <row r="248" spans="1:12" s="2" customFormat="1" ht="30" customHeight="1">
      <c r="A248" s="3" t="s">
        <v>472</v>
      </c>
      <c r="B248" s="3" t="s">
        <v>473</v>
      </c>
      <c r="C248" s="3" t="s">
        <v>456</v>
      </c>
      <c r="D248" s="10" t="s">
        <v>14</v>
      </c>
      <c r="E248" s="11">
        <v>20</v>
      </c>
      <c r="F248" s="11">
        <v>3.73</v>
      </c>
      <c r="G248" s="19">
        <f t="shared" si="40"/>
        <v>74.599999999999994</v>
      </c>
      <c r="K248" s="11">
        <v>4.66</v>
      </c>
      <c r="L248" s="39" t="str">
        <f t="shared" si="30"/>
        <v>menor</v>
      </c>
    </row>
    <row r="249" spans="1:12" s="2" customFormat="1" ht="15" customHeight="1">
      <c r="A249" s="7" t="s">
        <v>474</v>
      </c>
      <c r="B249" s="7" t="s">
        <v>475</v>
      </c>
      <c r="C249" s="7" t="s">
        <v>12</v>
      </c>
      <c r="D249" s="8" t="s">
        <v>54</v>
      </c>
      <c r="E249" s="9">
        <v>500</v>
      </c>
      <c r="F249" s="9">
        <v>16.41</v>
      </c>
      <c r="G249" s="19">
        <f t="shared" si="40"/>
        <v>8205</v>
      </c>
      <c r="K249" s="19">
        <v>20.51</v>
      </c>
      <c r="L249" s="39" t="str">
        <f t="shared" si="30"/>
        <v>menor</v>
      </c>
    </row>
    <row r="250" spans="1:12" s="2" customFormat="1" ht="15" customHeight="1">
      <c r="A250" s="7" t="s">
        <v>476</v>
      </c>
      <c r="B250" s="7" t="s">
        <v>460</v>
      </c>
      <c r="C250" s="7" t="s">
        <v>12</v>
      </c>
      <c r="D250" s="8" t="s">
        <v>54</v>
      </c>
      <c r="E250" s="9">
        <v>170</v>
      </c>
      <c r="F250" s="9">
        <v>8.74</v>
      </c>
      <c r="G250" s="19">
        <f t="shared" si="40"/>
        <v>1485.8</v>
      </c>
      <c r="K250" s="19">
        <v>10.93</v>
      </c>
      <c r="L250" s="39" t="str">
        <f t="shared" si="30"/>
        <v>menor</v>
      </c>
    </row>
    <row r="251" spans="1:12" s="2" customFormat="1" ht="15" customHeight="1">
      <c r="A251" s="7" t="s">
        <v>477</v>
      </c>
      <c r="B251" s="7" t="s">
        <v>478</v>
      </c>
      <c r="C251" s="7" t="s">
        <v>12</v>
      </c>
      <c r="D251" s="8" t="s">
        <v>14</v>
      </c>
      <c r="E251" s="9">
        <v>340</v>
      </c>
      <c r="F251" s="9">
        <v>5.82</v>
      </c>
      <c r="G251" s="19">
        <f t="shared" si="40"/>
        <v>1978.8000000000002</v>
      </c>
      <c r="K251" s="19">
        <v>7.27</v>
      </c>
      <c r="L251" s="39" t="str">
        <f t="shared" si="30"/>
        <v>menor</v>
      </c>
    </row>
    <row r="252" spans="1:12" s="2" customFormat="1" ht="15" customHeight="1">
      <c r="A252" s="7" t="s">
        <v>479</v>
      </c>
      <c r="B252" s="7" t="s">
        <v>481</v>
      </c>
      <c r="C252" s="7" t="s">
        <v>480</v>
      </c>
      <c r="D252" s="8" t="s">
        <v>54</v>
      </c>
      <c r="E252" s="9">
        <v>100</v>
      </c>
      <c r="F252" s="9">
        <v>52.04</v>
      </c>
      <c r="G252" s="19">
        <f t="shared" si="40"/>
        <v>5204</v>
      </c>
      <c r="K252" s="19">
        <v>65.05</v>
      </c>
      <c r="L252" s="39" t="str">
        <f t="shared" si="30"/>
        <v>menor</v>
      </c>
    </row>
    <row r="253" spans="1:12" s="2" customFormat="1" ht="15" customHeight="1">
      <c r="A253" s="7" t="s">
        <v>482</v>
      </c>
      <c r="B253" s="7" t="s">
        <v>483</v>
      </c>
      <c r="C253" s="7" t="s">
        <v>12</v>
      </c>
      <c r="D253" s="8" t="s">
        <v>54</v>
      </c>
      <c r="E253" s="9">
        <v>100</v>
      </c>
      <c r="F253" s="9">
        <v>18.649999999999999</v>
      </c>
      <c r="G253" s="19">
        <f t="shared" si="40"/>
        <v>1864.9999999999998</v>
      </c>
      <c r="K253" s="19">
        <v>23.31</v>
      </c>
      <c r="L253" s="39" t="str">
        <f t="shared" si="30"/>
        <v>menor</v>
      </c>
    </row>
    <row r="254" spans="1:12" s="2" customFormat="1" ht="22.5" customHeight="1">
      <c r="A254" s="3" t="s">
        <v>484</v>
      </c>
      <c r="B254" s="3" t="s">
        <v>485</v>
      </c>
      <c r="C254" s="3" t="s">
        <v>456</v>
      </c>
      <c r="D254" s="10" t="s">
        <v>14</v>
      </c>
      <c r="E254" s="11">
        <v>60</v>
      </c>
      <c r="F254" s="11">
        <v>1.7</v>
      </c>
      <c r="G254" s="19">
        <f t="shared" si="40"/>
        <v>102</v>
      </c>
      <c r="K254" s="11">
        <v>2.12</v>
      </c>
      <c r="L254" s="39" t="str">
        <f t="shared" si="30"/>
        <v>menor</v>
      </c>
    </row>
    <row r="255" spans="1:12" s="2" customFormat="1" ht="15" customHeight="1">
      <c r="A255" s="5" t="s">
        <v>486</v>
      </c>
      <c r="B255" s="5" t="s">
        <v>487</v>
      </c>
      <c r="C255" s="5"/>
      <c r="D255" s="5"/>
      <c r="E255" s="6"/>
      <c r="F255" s="6"/>
      <c r="G255" s="6">
        <f>SUM(G256)</f>
        <v>1590.44</v>
      </c>
      <c r="H255" s="2" t="s">
        <v>1248</v>
      </c>
      <c r="K255" s="6"/>
      <c r="L255" s="39" t="str">
        <f t="shared" si="30"/>
        <v>menor</v>
      </c>
    </row>
    <row r="256" spans="1:12" s="2" customFormat="1" ht="15" customHeight="1">
      <c r="A256" s="7" t="s">
        <v>488</v>
      </c>
      <c r="B256" s="7" t="s">
        <v>489</v>
      </c>
      <c r="C256" s="7" t="s">
        <v>12</v>
      </c>
      <c r="D256" s="8" t="s">
        <v>14</v>
      </c>
      <c r="E256" s="9">
        <v>4</v>
      </c>
      <c r="F256" s="9">
        <v>397.61</v>
      </c>
      <c r="G256" s="19">
        <f t="shared" ref="G256" si="41">E256*F256</f>
        <v>1590.44</v>
      </c>
      <c r="K256" s="19">
        <v>397.61</v>
      </c>
      <c r="L256" s="39" t="str">
        <f t="shared" si="30"/>
        <v>menor</v>
      </c>
    </row>
    <row r="257" spans="1:12" s="2" customFormat="1" ht="15" customHeight="1">
      <c r="A257" s="5" t="s">
        <v>490</v>
      </c>
      <c r="B257" s="5" t="s">
        <v>491</v>
      </c>
      <c r="C257" s="5"/>
      <c r="D257" s="5"/>
      <c r="E257" s="6"/>
      <c r="F257" s="6"/>
      <c r="G257" s="6">
        <f>SUM(G258:G267)</f>
        <v>14061.190000000002</v>
      </c>
      <c r="H257" s="32">
        <v>14061.01</v>
      </c>
      <c r="I257" s="32">
        <f>G257-H257</f>
        <v>0.18000000000211003</v>
      </c>
      <c r="K257" s="6"/>
      <c r="L257" s="39" t="str">
        <f t="shared" si="30"/>
        <v>menor</v>
      </c>
    </row>
    <row r="258" spans="1:12" s="2" customFormat="1" ht="15" customHeight="1">
      <c r="A258" s="7" t="s">
        <v>492</v>
      </c>
      <c r="B258" s="7" t="s">
        <v>493</v>
      </c>
      <c r="C258" s="7" t="s">
        <v>494</v>
      </c>
      <c r="D258" s="8" t="s">
        <v>14</v>
      </c>
      <c r="E258" s="9">
        <v>1</v>
      </c>
      <c r="F258" s="9">
        <v>3969.41</v>
      </c>
      <c r="G258" s="19">
        <f t="shared" ref="G258:G267" si="42">E258*F258</f>
        <v>3969.41</v>
      </c>
      <c r="K258" s="19">
        <v>3969.41</v>
      </c>
      <c r="L258" s="39" t="str">
        <f t="shared" si="30"/>
        <v>menor</v>
      </c>
    </row>
    <row r="259" spans="1:12" s="2" customFormat="1" ht="37.5" customHeight="1">
      <c r="A259" s="7" t="s">
        <v>495</v>
      </c>
      <c r="B259" s="7" t="s">
        <v>496</v>
      </c>
      <c r="C259" s="7" t="s">
        <v>443</v>
      </c>
      <c r="D259" s="8" t="s">
        <v>14</v>
      </c>
      <c r="E259" s="9">
        <v>2</v>
      </c>
      <c r="F259" s="9">
        <v>352.72</v>
      </c>
      <c r="G259" s="19">
        <f t="shared" si="42"/>
        <v>705.44</v>
      </c>
      <c r="K259" s="19">
        <v>391.91</v>
      </c>
      <c r="L259" s="39" t="str">
        <f t="shared" si="30"/>
        <v>menor</v>
      </c>
    </row>
    <row r="260" spans="1:12" s="2" customFormat="1" ht="37.5" customHeight="1">
      <c r="A260" s="7" t="s">
        <v>497</v>
      </c>
      <c r="B260" s="7" t="s">
        <v>498</v>
      </c>
      <c r="C260" s="7" t="s">
        <v>443</v>
      </c>
      <c r="D260" s="8" t="s">
        <v>14</v>
      </c>
      <c r="E260" s="9">
        <v>4</v>
      </c>
      <c r="F260" s="9">
        <v>570.46</v>
      </c>
      <c r="G260" s="19">
        <f t="shared" si="42"/>
        <v>2281.84</v>
      </c>
      <c r="K260" s="19">
        <v>633.84</v>
      </c>
      <c r="L260" s="39" t="str">
        <f t="shared" si="30"/>
        <v>menor</v>
      </c>
    </row>
    <row r="261" spans="1:12" s="2" customFormat="1" ht="37.5" customHeight="1">
      <c r="A261" s="7" t="s">
        <v>499</v>
      </c>
      <c r="B261" s="7" t="s">
        <v>500</v>
      </c>
      <c r="C261" s="7" t="s">
        <v>443</v>
      </c>
      <c r="D261" s="8" t="s">
        <v>14</v>
      </c>
      <c r="E261" s="9">
        <v>2</v>
      </c>
      <c r="F261" s="9">
        <v>846.39</v>
      </c>
      <c r="G261" s="19">
        <f t="shared" si="42"/>
        <v>1692.78</v>
      </c>
      <c r="K261" s="19">
        <v>940.43</v>
      </c>
      <c r="L261" s="39" t="str">
        <f t="shared" si="30"/>
        <v>menor</v>
      </c>
    </row>
    <row r="262" spans="1:12" s="2" customFormat="1" ht="15" customHeight="1">
      <c r="A262" s="7" t="s">
        <v>501</v>
      </c>
      <c r="B262" s="7" t="s">
        <v>502</v>
      </c>
      <c r="C262" s="7" t="s">
        <v>503</v>
      </c>
      <c r="D262" s="8" t="s">
        <v>94</v>
      </c>
      <c r="E262" s="9">
        <v>4</v>
      </c>
      <c r="F262" s="9">
        <v>321.32</v>
      </c>
      <c r="G262" s="19">
        <f t="shared" si="42"/>
        <v>1285.28</v>
      </c>
      <c r="K262" s="19">
        <v>357.02</v>
      </c>
      <c r="L262" s="39" t="str">
        <f t="shared" si="30"/>
        <v>menor</v>
      </c>
    </row>
    <row r="263" spans="1:12" s="2" customFormat="1" ht="22.5" customHeight="1">
      <c r="A263" s="7" t="s">
        <v>504</v>
      </c>
      <c r="B263" s="7" t="s">
        <v>505</v>
      </c>
      <c r="C263" s="7" t="s">
        <v>443</v>
      </c>
      <c r="D263" s="8" t="s">
        <v>14</v>
      </c>
      <c r="E263" s="9">
        <v>87</v>
      </c>
      <c r="F263" s="9">
        <v>9.73</v>
      </c>
      <c r="G263" s="19">
        <f t="shared" si="42"/>
        <v>846.51</v>
      </c>
      <c r="K263" s="19">
        <v>10.81</v>
      </c>
      <c r="L263" s="39" t="str">
        <f t="shared" si="30"/>
        <v>menor</v>
      </c>
    </row>
    <row r="264" spans="1:12" s="2" customFormat="1" ht="22.5" customHeight="1">
      <c r="A264" s="7" t="s">
        <v>506</v>
      </c>
      <c r="B264" s="7" t="s">
        <v>507</v>
      </c>
      <c r="C264" s="7" t="s">
        <v>443</v>
      </c>
      <c r="D264" s="8" t="s">
        <v>14</v>
      </c>
      <c r="E264" s="9">
        <v>118</v>
      </c>
      <c r="F264" s="9">
        <v>10.08</v>
      </c>
      <c r="G264" s="19">
        <f t="shared" si="42"/>
        <v>1189.44</v>
      </c>
      <c r="K264" s="19">
        <v>11.2</v>
      </c>
      <c r="L264" s="39" t="str">
        <f t="shared" ref="L264:L327" si="43">IF(F264&gt;K264,"maior","menor")</f>
        <v>menor</v>
      </c>
    </row>
    <row r="265" spans="1:12" s="2" customFormat="1" ht="15" customHeight="1">
      <c r="A265" s="7" t="s">
        <v>508</v>
      </c>
      <c r="B265" s="7" t="s">
        <v>509</v>
      </c>
      <c r="C265" s="7" t="s">
        <v>12</v>
      </c>
      <c r="D265" s="8" t="s">
        <v>14</v>
      </c>
      <c r="E265" s="9">
        <v>14</v>
      </c>
      <c r="F265" s="9">
        <v>83.82</v>
      </c>
      <c r="G265" s="19">
        <f t="shared" si="42"/>
        <v>1173.48</v>
      </c>
      <c r="K265" s="19">
        <v>93.13</v>
      </c>
      <c r="L265" s="39" t="str">
        <f t="shared" si="43"/>
        <v>menor</v>
      </c>
    </row>
    <row r="266" spans="1:12" s="2" customFormat="1" ht="15" customHeight="1">
      <c r="A266" s="7" t="s">
        <v>510</v>
      </c>
      <c r="B266" s="7" t="s">
        <v>511</v>
      </c>
      <c r="C266" s="7" t="s">
        <v>12</v>
      </c>
      <c r="D266" s="8" t="s">
        <v>14</v>
      </c>
      <c r="E266" s="9">
        <v>2</v>
      </c>
      <c r="F266" s="9">
        <v>83.82</v>
      </c>
      <c r="G266" s="19">
        <f t="shared" si="42"/>
        <v>167.64</v>
      </c>
      <c r="K266" s="19">
        <v>93.13</v>
      </c>
      <c r="L266" s="39" t="str">
        <f t="shared" si="43"/>
        <v>menor</v>
      </c>
    </row>
    <row r="267" spans="1:12" s="2" customFormat="1" ht="15" customHeight="1">
      <c r="A267" s="7" t="s">
        <v>512</v>
      </c>
      <c r="B267" s="7" t="s">
        <v>513</v>
      </c>
      <c r="C267" s="7" t="s">
        <v>12</v>
      </c>
      <c r="D267" s="8" t="s">
        <v>14</v>
      </c>
      <c r="E267" s="9">
        <v>3</v>
      </c>
      <c r="F267" s="9">
        <v>249.79</v>
      </c>
      <c r="G267" s="19">
        <f t="shared" si="42"/>
        <v>749.37</v>
      </c>
      <c r="K267" s="19">
        <v>277.54000000000002</v>
      </c>
      <c r="L267" s="39" t="str">
        <f t="shared" si="43"/>
        <v>menor</v>
      </c>
    </row>
    <row r="268" spans="1:12" s="2" customFormat="1" ht="15" customHeight="1">
      <c r="A268" s="5" t="s">
        <v>514</v>
      </c>
      <c r="B268" s="5" t="s">
        <v>515</v>
      </c>
      <c r="C268" s="5"/>
      <c r="D268" s="5"/>
      <c r="E268" s="6"/>
      <c r="F268" s="6"/>
      <c r="G268" s="6">
        <f>SUM(G269:G278)</f>
        <v>25647.85</v>
      </c>
      <c r="H268" s="32">
        <v>25646.13</v>
      </c>
      <c r="I268" s="32">
        <f>G268-H268</f>
        <v>1.7199999999975262</v>
      </c>
      <c r="K268" s="6"/>
      <c r="L268" s="39" t="str">
        <f t="shared" si="43"/>
        <v>menor</v>
      </c>
    </row>
    <row r="269" spans="1:12" s="2" customFormat="1" ht="30" customHeight="1">
      <c r="A269" s="7" t="s">
        <v>516</v>
      </c>
      <c r="B269" s="7" t="s">
        <v>517</v>
      </c>
      <c r="C269" s="7" t="s">
        <v>443</v>
      </c>
      <c r="D269" s="8" t="s">
        <v>54</v>
      </c>
      <c r="E269" s="9">
        <v>1000</v>
      </c>
      <c r="F269" s="9">
        <v>11.69</v>
      </c>
      <c r="G269" s="19">
        <f t="shared" ref="G269:G278" si="44">E269*F269</f>
        <v>11690</v>
      </c>
      <c r="K269" s="19">
        <v>14.61</v>
      </c>
      <c r="L269" s="39" t="str">
        <f t="shared" si="43"/>
        <v>menor</v>
      </c>
    </row>
    <row r="270" spans="1:12" s="2" customFormat="1" ht="30" customHeight="1">
      <c r="A270" s="7" t="s">
        <v>518</v>
      </c>
      <c r="B270" s="7" t="s">
        <v>519</v>
      </c>
      <c r="C270" s="7" t="s">
        <v>443</v>
      </c>
      <c r="D270" s="8" t="s">
        <v>54</v>
      </c>
      <c r="E270" s="9">
        <v>3500</v>
      </c>
      <c r="F270" s="9">
        <v>1.1499999999999999</v>
      </c>
      <c r="G270" s="19">
        <f t="shared" si="44"/>
        <v>4024.9999999999995</v>
      </c>
      <c r="K270" s="19">
        <v>1.46</v>
      </c>
      <c r="L270" s="39" t="str">
        <f t="shared" si="43"/>
        <v>menor</v>
      </c>
    </row>
    <row r="271" spans="1:12" s="2" customFormat="1" ht="15" customHeight="1">
      <c r="A271" s="7" t="s">
        <v>520</v>
      </c>
      <c r="B271" s="7" t="s">
        <v>521</v>
      </c>
      <c r="C271" s="7" t="s">
        <v>443</v>
      </c>
      <c r="D271" s="8" t="s">
        <v>14</v>
      </c>
      <c r="E271" s="9">
        <v>250</v>
      </c>
      <c r="F271" s="9">
        <v>16.940000000000001</v>
      </c>
      <c r="G271" s="19">
        <f t="shared" si="44"/>
        <v>4235</v>
      </c>
      <c r="K271" s="19">
        <v>21.17</v>
      </c>
      <c r="L271" s="39" t="str">
        <f t="shared" si="43"/>
        <v>menor</v>
      </c>
    </row>
    <row r="272" spans="1:12" s="2" customFormat="1" ht="15" customHeight="1">
      <c r="A272" s="7" t="s">
        <v>522</v>
      </c>
      <c r="B272" s="7" t="s">
        <v>489</v>
      </c>
      <c r="C272" s="7" t="s">
        <v>12</v>
      </c>
      <c r="D272" s="8" t="s">
        <v>14</v>
      </c>
      <c r="E272" s="9">
        <v>2</v>
      </c>
      <c r="F272" s="9">
        <v>397.61</v>
      </c>
      <c r="G272" s="19">
        <f t="shared" si="44"/>
        <v>795.22</v>
      </c>
      <c r="K272" s="19">
        <v>397.61</v>
      </c>
      <c r="L272" s="39" t="str">
        <f t="shared" si="43"/>
        <v>menor</v>
      </c>
    </row>
    <row r="273" spans="1:12" s="2" customFormat="1" ht="30" customHeight="1">
      <c r="A273" s="7" t="s">
        <v>523</v>
      </c>
      <c r="B273" s="7" t="s">
        <v>524</v>
      </c>
      <c r="C273" s="7" t="s">
        <v>443</v>
      </c>
      <c r="D273" s="8" t="s">
        <v>54</v>
      </c>
      <c r="E273" s="9">
        <v>300</v>
      </c>
      <c r="F273" s="9">
        <v>5.6</v>
      </c>
      <c r="G273" s="19">
        <f t="shared" si="44"/>
        <v>1680</v>
      </c>
      <c r="K273" s="19">
        <v>7.74</v>
      </c>
      <c r="L273" s="39" t="str">
        <f t="shared" si="43"/>
        <v>menor</v>
      </c>
    </row>
    <row r="274" spans="1:12" s="2" customFormat="1" ht="22.5" customHeight="1">
      <c r="A274" s="7" t="s">
        <v>525</v>
      </c>
      <c r="B274" s="7" t="s">
        <v>526</v>
      </c>
      <c r="C274" s="7" t="s">
        <v>12</v>
      </c>
      <c r="D274" s="8" t="s">
        <v>54</v>
      </c>
      <c r="E274" s="9">
        <v>20</v>
      </c>
      <c r="F274" s="9">
        <v>13.58</v>
      </c>
      <c r="G274" s="19">
        <f t="shared" si="44"/>
        <v>271.60000000000002</v>
      </c>
      <c r="K274" s="19">
        <v>16.97</v>
      </c>
      <c r="L274" s="39" t="str">
        <f t="shared" si="43"/>
        <v>menor</v>
      </c>
    </row>
    <row r="275" spans="1:12" s="2" customFormat="1" ht="22.5" customHeight="1">
      <c r="A275" s="7" t="s">
        <v>527</v>
      </c>
      <c r="B275" s="7" t="s">
        <v>528</v>
      </c>
      <c r="C275" s="7" t="s">
        <v>529</v>
      </c>
      <c r="D275" s="8" t="s">
        <v>14</v>
      </c>
      <c r="E275" s="9">
        <v>1</v>
      </c>
      <c r="F275" s="9">
        <v>618.03</v>
      </c>
      <c r="G275" s="19">
        <f t="shared" si="44"/>
        <v>618.03</v>
      </c>
      <c r="K275" s="19">
        <v>686.7</v>
      </c>
      <c r="L275" s="39" t="str">
        <f t="shared" si="43"/>
        <v>menor</v>
      </c>
    </row>
    <row r="276" spans="1:12" s="2" customFormat="1" ht="15" customHeight="1">
      <c r="A276" s="7" t="s">
        <v>530</v>
      </c>
      <c r="B276" s="7" t="s">
        <v>531</v>
      </c>
      <c r="C276" s="7" t="s">
        <v>12</v>
      </c>
      <c r="D276" s="8" t="s">
        <v>14</v>
      </c>
      <c r="E276" s="9">
        <v>70</v>
      </c>
      <c r="F276" s="9">
        <v>16.82</v>
      </c>
      <c r="G276" s="19">
        <f t="shared" si="44"/>
        <v>1177.4000000000001</v>
      </c>
      <c r="K276" s="19">
        <v>21.03</v>
      </c>
      <c r="L276" s="39" t="str">
        <f t="shared" si="43"/>
        <v>menor</v>
      </c>
    </row>
    <row r="277" spans="1:12" s="2" customFormat="1" ht="15" customHeight="1">
      <c r="A277" s="7" t="s">
        <v>532</v>
      </c>
      <c r="B277" s="7" t="s">
        <v>533</v>
      </c>
      <c r="C277" s="7" t="s">
        <v>12</v>
      </c>
      <c r="D277" s="8" t="s">
        <v>534</v>
      </c>
      <c r="E277" s="9">
        <v>9</v>
      </c>
      <c r="F277" s="9">
        <v>41.66</v>
      </c>
      <c r="G277" s="19">
        <f t="shared" si="44"/>
        <v>374.93999999999994</v>
      </c>
      <c r="K277" s="19">
        <v>52.08</v>
      </c>
      <c r="L277" s="39" t="str">
        <f t="shared" si="43"/>
        <v>menor</v>
      </c>
    </row>
    <row r="278" spans="1:12" s="2" customFormat="1" ht="15" customHeight="1">
      <c r="A278" s="7" t="s">
        <v>535</v>
      </c>
      <c r="B278" s="7" t="s">
        <v>536</v>
      </c>
      <c r="C278" s="7" t="s">
        <v>12</v>
      </c>
      <c r="D278" s="8" t="s">
        <v>14</v>
      </c>
      <c r="E278" s="9">
        <v>9</v>
      </c>
      <c r="F278" s="9">
        <v>86.74</v>
      </c>
      <c r="G278" s="19">
        <f t="shared" si="44"/>
        <v>780.66</v>
      </c>
      <c r="K278" s="19">
        <v>108.42</v>
      </c>
      <c r="L278" s="39" t="str">
        <f t="shared" si="43"/>
        <v>menor</v>
      </c>
    </row>
    <row r="279" spans="1:12" s="2" customFormat="1" ht="15" customHeight="1">
      <c r="A279" s="5" t="s">
        <v>537</v>
      </c>
      <c r="B279" s="5" t="s">
        <v>538</v>
      </c>
      <c r="C279" s="5"/>
      <c r="D279" s="5"/>
      <c r="E279" s="6"/>
      <c r="F279" s="6"/>
      <c r="G279" s="6">
        <f>SUM(G280:G304)</f>
        <v>19548.085420000003</v>
      </c>
      <c r="H279" s="32">
        <v>19547.759999999998</v>
      </c>
      <c r="I279" s="32">
        <f>G279-H279</f>
        <v>0.32542000000466942</v>
      </c>
      <c r="K279" s="6"/>
      <c r="L279" s="39" t="str">
        <f t="shared" si="43"/>
        <v>menor</v>
      </c>
    </row>
    <row r="280" spans="1:12" s="2" customFormat="1" ht="15" customHeight="1">
      <c r="A280" s="7" t="s">
        <v>539</v>
      </c>
      <c r="B280" s="7" t="s">
        <v>475</v>
      </c>
      <c r="C280" s="7" t="s">
        <v>12</v>
      </c>
      <c r="D280" s="8" t="s">
        <v>54</v>
      </c>
      <c r="E280" s="9">
        <v>75</v>
      </c>
      <c r="F280" s="9">
        <v>16.41</v>
      </c>
      <c r="G280" s="19">
        <f t="shared" ref="G280:G304" si="45">E280*F280</f>
        <v>1230.75</v>
      </c>
      <c r="K280" s="19">
        <v>20.51</v>
      </c>
      <c r="L280" s="39" t="str">
        <f t="shared" si="43"/>
        <v>menor</v>
      </c>
    </row>
    <row r="281" spans="1:12" s="2" customFormat="1" ht="30" customHeight="1">
      <c r="A281" s="7" t="s">
        <v>540</v>
      </c>
      <c r="B281" s="7" t="s">
        <v>447</v>
      </c>
      <c r="C281" s="7" t="s">
        <v>443</v>
      </c>
      <c r="D281" s="8" t="s">
        <v>54</v>
      </c>
      <c r="E281" s="9">
        <v>360</v>
      </c>
      <c r="F281" s="9">
        <v>15.9</v>
      </c>
      <c r="G281" s="19">
        <f t="shared" si="45"/>
        <v>5724</v>
      </c>
      <c r="K281" s="19">
        <v>16.95</v>
      </c>
      <c r="L281" s="39" t="str">
        <f t="shared" si="43"/>
        <v>menor</v>
      </c>
    </row>
    <row r="282" spans="1:12" s="2" customFormat="1" ht="30" customHeight="1">
      <c r="A282" s="7" t="s">
        <v>541</v>
      </c>
      <c r="B282" s="7" t="s">
        <v>442</v>
      </c>
      <c r="C282" s="7" t="s">
        <v>443</v>
      </c>
      <c r="D282" s="8" t="s">
        <v>54</v>
      </c>
      <c r="E282" s="9">
        <v>120</v>
      </c>
      <c r="F282" s="9">
        <v>7.15</v>
      </c>
      <c r="G282" s="19">
        <f t="shared" si="45"/>
        <v>858</v>
      </c>
      <c r="K282" s="19">
        <v>7.51</v>
      </c>
      <c r="L282" s="39" t="str">
        <f t="shared" si="43"/>
        <v>menor</v>
      </c>
    </row>
    <row r="283" spans="1:12" s="2" customFormat="1" ht="30" customHeight="1">
      <c r="A283" s="7" t="s">
        <v>542</v>
      </c>
      <c r="B283" s="7" t="s">
        <v>543</v>
      </c>
      <c r="C283" s="7" t="s">
        <v>443</v>
      </c>
      <c r="D283" s="8" t="s">
        <v>54</v>
      </c>
      <c r="E283" s="9">
        <v>540</v>
      </c>
      <c r="F283" s="9">
        <v>1.65</v>
      </c>
      <c r="G283" s="19">
        <f t="shared" si="45"/>
        <v>891</v>
      </c>
      <c r="K283" s="19">
        <v>2.09</v>
      </c>
      <c r="L283" s="39" t="str">
        <f t="shared" si="43"/>
        <v>menor</v>
      </c>
    </row>
    <row r="284" spans="1:12" s="2" customFormat="1" ht="30" customHeight="1">
      <c r="A284" s="7" t="s">
        <v>544</v>
      </c>
      <c r="B284" s="7" t="s">
        <v>545</v>
      </c>
      <c r="C284" s="7" t="s">
        <v>443</v>
      </c>
      <c r="D284" s="8" t="s">
        <v>54</v>
      </c>
      <c r="E284" s="9">
        <v>150</v>
      </c>
      <c r="F284" s="9">
        <v>2.4</v>
      </c>
      <c r="G284" s="19">
        <f t="shared" si="45"/>
        <v>360</v>
      </c>
      <c r="K284" s="19">
        <v>3.32</v>
      </c>
      <c r="L284" s="39" t="str">
        <f t="shared" si="43"/>
        <v>menor</v>
      </c>
    </row>
    <row r="285" spans="1:12" s="2" customFormat="1" ht="30" customHeight="1">
      <c r="A285" s="7" t="s">
        <v>546</v>
      </c>
      <c r="B285" s="7" t="s">
        <v>547</v>
      </c>
      <c r="C285" s="7" t="s">
        <v>443</v>
      </c>
      <c r="D285" s="8" t="s">
        <v>54</v>
      </c>
      <c r="E285" s="9">
        <v>50</v>
      </c>
      <c r="F285" s="9">
        <v>3.2</v>
      </c>
      <c r="G285" s="19">
        <f t="shared" si="45"/>
        <v>160</v>
      </c>
      <c r="K285" s="19">
        <v>4.5</v>
      </c>
      <c r="L285" s="39" t="str">
        <f t="shared" si="43"/>
        <v>menor</v>
      </c>
    </row>
    <row r="286" spans="1:12" s="2" customFormat="1" ht="30" customHeight="1">
      <c r="A286" s="7" t="s">
        <v>548</v>
      </c>
      <c r="B286" s="7" t="s">
        <v>449</v>
      </c>
      <c r="C286" s="7" t="s">
        <v>443</v>
      </c>
      <c r="D286" s="8" t="s">
        <v>54</v>
      </c>
      <c r="E286" s="9">
        <v>21</v>
      </c>
      <c r="F286" s="9">
        <v>54.81</v>
      </c>
      <c r="G286" s="19">
        <f t="shared" si="45"/>
        <v>1151.01</v>
      </c>
      <c r="K286" s="19">
        <v>54.81</v>
      </c>
      <c r="L286" s="39" t="str">
        <f t="shared" si="43"/>
        <v>menor</v>
      </c>
    </row>
    <row r="287" spans="1:12" s="2" customFormat="1" ht="30" customHeight="1">
      <c r="A287" s="7" t="s">
        <v>549</v>
      </c>
      <c r="B287" s="7" t="s">
        <v>550</v>
      </c>
      <c r="C287" s="7" t="s">
        <v>443</v>
      </c>
      <c r="D287" s="8" t="s">
        <v>54</v>
      </c>
      <c r="E287" s="9">
        <v>7</v>
      </c>
      <c r="F287" s="9">
        <v>32.24</v>
      </c>
      <c r="G287" s="19">
        <f t="shared" si="45"/>
        <v>225.68</v>
      </c>
      <c r="K287" s="19">
        <v>32.24</v>
      </c>
      <c r="L287" s="39" t="str">
        <f t="shared" si="43"/>
        <v>menor</v>
      </c>
    </row>
    <row r="288" spans="1:12" s="2" customFormat="1" ht="37.5" customHeight="1">
      <c r="A288" s="7" t="s">
        <v>551</v>
      </c>
      <c r="B288" s="7" t="s">
        <v>552</v>
      </c>
      <c r="C288" s="7" t="s">
        <v>443</v>
      </c>
      <c r="D288" s="8" t="s">
        <v>14</v>
      </c>
      <c r="E288" s="9">
        <v>2</v>
      </c>
      <c r="F288" s="9">
        <v>303.99</v>
      </c>
      <c r="G288" s="19">
        <f t="shared" si="45"/>
        <v>607.98</v>
      </c>
      <c r="K288" s="19">
        <v>337.77</v>
      </c>
      <c r="L288" s="39" t="str">
        <f t="shared" si="43"/>
        <v>menor</v>
      </c>
    </row>
    <row r="289" spans="1:12" s="2" customFormat="1" ht="37.5" customHeight="1">
      <c r="A289" s="7" t="s">
        <v>553</v>
      </c>
      <c r="B289" s="7" t="s">
        <v>496</v>
      </c>
      <c r="C289" s="7" t="s">
        <v>443</v>
      </c>
      <c r="D289" s="8" t="s">
        <v>14</v>
      </c>
      <c r="E289" s="9">
        <v>1</v>
      </c>
      <c r="F289" s="9">
        <v>352.72</v>
      </c>
      <c r="G289" s="19">
        <f t="shared" si="45"/>
        <v>352.72</v>
      </c>
      <c r="K289" s="19">
        <v>391.91</v>
      </c>
      <c r="L289" s="39" t="str">
        <f t="shared" si="43"/>
        <v>menor</v>
      </c>
    </row>
    <row r="290" spans="1:12" s="2" customFormat="1" ht="30" customHeight="1">
      <c r="A290" s="7" t="s">
        <v>554</v>
      </c>
      <c r="B290" s="7" t="s">
        <v>517</v>
      </c>
      <c r="C290" s="7" t="s">
        <v>443</v>
      </c>
      <c r="D290" s="8" t="s">
        <v>54</v>
      </c>
      <c r="E290" s="9">
        <v>70</v>
      </c>
      <c r="F290" s="9">
        <v>11.69</v>
      </c>
      <c r="G290" s="19">
        <f t="shared" si="45"/>
        <v>818.3</v>
      </c>
      <c r="K290" s="19">
        <v>14.61</v>
      </c>
      <c r="L290" s="39" t="str">
        <f t="shared" si="43"/>
        <v>menor</v>
      </c>
    </row>
    <row r="291" spans="1:12" s="2" customFormat="1" ht="30" customHeight="1">
      <c r="A291" s="7" t="s">
        <v>555</v>
      </c>
      <c r="B291" s="7" t="s">
        <v>556</v>
      </c>
      <c r="C291" s="7" t="s">
        <v>443</v>
      </c>
      <c r="D291" s="8" t="s">
        <v>54</v>
      </c>
      <c r="E291" s="9">
        <v>40</v>
      </c>
      <c r="F291" s="9">
        <v>15.19</v>
      </c>
      <c r="G291" s="19">
        <f t="shared" si="45"/>
        <v>607.6</v>
      </c>
      <c r="K291" s="19">
        <v>18.989999999999998</v>
      </c>
      <c r="L291" s="39" t="str">
        <f t="shared" si="43"/>
        <v>menor</v>
      </c>
    </row>
    <row r="292" spans="1:12" s="2" customFormat="1" ht="15" customHeight="1">
      <c r="A292" s="7" t="s">
        <v>557</v>
      </c>
      <c r="B292" s="7" t="s">
        <v>558</v>
      </c>
      <c r="C292" s="7" t="s">
        <v>443</v>
      </c>
      <c r="D292" s="8" t="s">
        <v>14</v>
      </c>
      <c r="E292" s="9">
        <v>15</v>
      </c>
      <c r="F292" s="9">
        <v>16.940000000000001</v>
      </c>
      <c r="G292" s="19">
        <f t="shared" si="45"/>
        <v>254.10000000000002</v>
      </c>
      <c r="K292" s="19">
        <v>21.17</v>
      </c>
      <c r="L292" s="39" t="str">
        <f t="shared" si="43"/>
        <v>menor</v>
      </c>
    </row>
    <row r="293" spans="1:12" s="2" customFormat="1" ht="15" customHeight="1">
      <c r="A293" s="7" t="s">
        <v>559</v>
      </c>
      <c r="B293" s="7" t="s">
        <v>531</v>
      </c>
      <c r="C293" s="7" t="s">
        <v>12</v>
      </c>
      <c r="D293" s="8" t="s">
        <v>14</v>
      </c>
      <c r="E293" s="9">
        <v>10</v>
      </c>
      <c r="F293" s="9">
        <v>16.82</v>
      </c>
      <c r="G293" s="19">
        <f t="shared" si="45"/>
        <v>168.2</v>
      </c>
      <c r="K293" s="19">
        <v>21.03</v>
      </c>
      <c r="L293" s="39" t="str">
        <f t="shared" si="43"/>
        <v>menor</v>
      </c>
    </row>
    <row r="294" spans="1:12" s="2" customFormat="1" ht="37.5" customHeight="1">
      <c r="A294" s="7" t="s">
        <v>560</v>
      </c>
      <c r="B294" s="7" t="s">
        <v>561</v>
      </c>
      <c r="C294" s="7" t="s">
        <v>562</v>
      </c>
      <c r="D294" s="8" t="s">
        <v>563</v>
      </c>
      <c r="E294" s="9">
        <v>1</v>
      </c>
      <c r="F294" s="9">
        <v>1120.72</v>
      </c>
      <c r="G294" s="19">
        <f t="shared" si="45"/>
        <v>1120.72</v>
      </c>
      <c r="K294" s="19">
        <v>1245.24</v>
      </c>
      <c r="L294" s="39" t="str">
        <f t="shared" si="43"/>
        <v>menor</v>
      </c>
    </row>
    <row r="295" spans="1:12" s="2" customFormat="1" ht="15" customHeight="1">
      <c r="A295" s="7" t="s">
        <v>564</v>
      </c>
      <c r="B295" s="7" t="s">
        <v>513</v>
      </c>
      <c r="C295" s="7" t="s">
        <v>12</v>
      </c>
      <c r="D295" s="8" t="s">
        <v>14</v>
      </c>
      <c r="E295" s="9">
        <v>1</v>
      </c>
      <c r="F295" s="9">
        <v>249.79</v>
      </c>
      <c r="G295" s="19">
        <f t="shared" si="45"/>
        <v>249.79</v>
      </c>
      <c r="K295" s="19">
        <v>277.54000000000002</v>
      </c>
      <c r="L295" s="39" t="str">
        <f t="shared" si="43"/>
        <v>menor</v>
      </c>
    </row>
    <row r="296" spans="1:12" s="2" customFormat="1" ht="22.5" customHeight="1">
      <c r="A296" s="7" t="s">
        <v>565</v>
      </c>
      <c r="B296" s="7" t="s">
        <v>566</v>
      </c>
      <c r="C296" s="7" t="s">
        <v>443</v>
      </c>
      <c r="D296" s="8" t="s">
        <v>14</v>
      </c>
      <c r="E296" s="9">
        <v>2</v>
      </c>
      <c r="F296" s="9">
        <v>63.56</v>
      </c>
      <c r="G296" s="19">
        <f t="shared" si="45"/>
        <v>127.12</v>
      </c>
      <c r="K296" s="19">
        <v>70.62</v>
      </c>
      <c r="L296" s="39" t="str">
        <f t="shared" si="43"/>
        <v>menor</v>
      </c>
    </row>
    <row r="297" spans="1:12" s="2" customFormat="1" ht="22.5" customHeight="1">
      <c r="A297" s="7" t="s">
        <v>567</v>
      </c>
      <c r="B297" s="7" t="s">
        <v>568</v>
      </c>
      <c r="C297" s="7" t="s">
        <v>443</v>
      </c>
      <c r="D297" s="8" t="s">
        <v>14</v>
      </c>
      <c r="E297" s="9">
        <v>2</v>
      </c>
      <c r="F297" s="9">
        <v>65.540000000000006</v>
      </c>
      <c r="G297" s="19">
        <f t="shared" si="45"/>
        <v>131.08000000000001</v>
      </c>
      <c r="K297" s="19">
        <v>72.819999999999993</v>
      </c>
      <c r="L297" s="39" t="str">
        <f t="shared" si="43"/>
        <v>menor</v>
      </c>
    </row>
    <row r="298" spans="1:12" s="2" customFormat="1" ht="22.5" customHeight="1">
      <c r="A298" s="7" t="s">
        <v>569</v>
      </c>
      <c r="B298" s="7" t="s">
        <v>570</v>
      </c>
      <c r="C298" s="7" t="s">
        <v>443</v>
      </c>
      <c r="D298" s="8" t="s">
        <v>14</v>
      </c>
      <c r="E298" s="9">
        <v>1</v>
      </c>
      <c r="F298" s="9">
        <v>65.540000000000006</v>
      </c>
      <c r="G298" s="19">
        <f t="shared" si="45"/>
        <v>65.540000000000006</v>
      </c>
      <c r="K298" s="19">
        <v>72.819999999999993</v>
      </c>
      <c r="L298" s="39" t="str">
        <f t="shared" si="43"/>
        <v>menor</v>
      </c>
    </row>
    <row r="299" spans="1:12" s="2" customFormat="1" ht="22.5" customHeight="1">
      <c r="A299" s="7" t="s">
        <v>571</v>
      </c>
      <c r="B299" s="7" t="s">
        <v>572</v>
      </c>
      <c r="C299" s="7" t="s">
        <v>443</v>
      </c>
      <c r="D299" s="8" t="s">
        <v>14</v>
      </c>
      <c r="E299" s="9">
        <v>10</v>
      </c>
      <c r="F299" s="9">
        <v>51.06</v>
      </c>
      <c r="G299" s="19">
        <f t="shared" si="45"/>
        <v>510.6</v>
      </c>
      <c r="K299" s="19">
        <v>56.73</v>
      </c>
      <c r="L299" s="39" t="str">
        <f t="shared" si="43"/>
        <v>menor</v>
      </c>
    </row>
    <row r="300" spans="1:12" s="2" customFormat="1" ht="22.5" customHeight="1">
      <c r="A300" s="7" t="s">
        <v>573</v>
      </c>
      <c r="B300" s="7" t="s">
        <v>574</v>
      </c>
      <c r="C300" s="7" t="s">
        <v>443</v>
      </c>
      <c r="D300" s="8" t="s">
        <v>14</v>
      </c>
      <c r="E300" s="9">
        <v>6</v>
      </c>
      <c r="F300" s="9">
        <v>112.54</v>
      </c>
      <c r="G300" s="19">
        <f t="shared" si="45"/>
        <v>675.24</v>
      </c>
      <c r="K300" s="19">
        <v>125.04</v>
      </c>
      <c r="L300" s="39" t="str">
        <f t="shared" si="43"/>
        <v>menor</v>
      </c>
    </row>
    <row r="301" spans="1:12" s="2" customFormat="1" ht="22.5" customHeight="1">
      <c r="A301" s="7" t="s">
        <v>575</v>
      </c>
      <c r="B301" s="7" t="s">
        <v>576</v>
      </c>
      <c r="C301" s="7" t="s">
        <v>577</v>
      </c>
      <c r="D301" s="8" t="s">
        <v>33</v>
      </c>
      <c r="E301" s="9">
        <v>0.48</v>
      </c>
      <c r="F301" s="9">
        <v>2079.71</v>
      </c>
      <c r="G301" s="19">
        <f t="shared" si="45"/>
        <v>998.26080000000002</v>
      </c>
      <c r="K301" s="19">
        <v>2310.79</v>
      </c>
      <c r="L301" s="39" t="str">
        <f t="shared" si="43"/>
        <v>menor</v>
      </c>
    </row>
    <row r="302" spans="1:12" s="2" customFormat="1" ht="22.5" customHeight="1">
      <c r="A302" s="7" t="s">
        <v>578</v>
      </c>
      <c r="B302" s="7" t="s">
        <v>576</v>
      </c>
      <c r="C302" s="7" t="s">
        <v>577</v>
      </c>
      <c r="D302" s="8" t="s">
        <v>33</v>
      </c>
      <c r="E302" s="9">
        <v>0.122</v>
      </c>
      <c r="F302" s="9">
        <v>2079.71</v>
      </c>
      <c r="G302" s="19">
        <f t="shared" si="45"/>
        <v>253.72461999999999</v>
      </c>
      <c r="K302" s="19">
        <v>2310.79</v>
      </c>
      <c r="L302" s="39" t="str">
        <f t="shared" si="43"/>
        <v>menor</v>
      </c>
    </row>
    <row r="303" spans="1:12" s="2" customFormat="1" ht="15" customHeight="1">
      <c r="A303" s="7" t="s">
        <v>579</v>
      </c>
      <c r="B303" s="7" t="s">
        <v>580</v>
      </c>
      <c r="C303" s="7" t="s">
        <v>12</v>
      </c>
      <c r="D303" s="8" t="s">
        <v>14</v>
      </c>
      <c r="E303" s="9">
        <v>6</v>
      </c>
      <c r="F303" s="9">
        <v>83.82</v>
      </c>
      <c r="G303" s="19">
        <f t="shared" si="45"/>
        <v>502.91999999999996</v>
      </c>
      <c r="K303" s="19">
        <v>93.13</v>
      </c>
      <c r="L303" s="39" t="str">
        <f t="shared" si="43"/>
        <v>menor</v>
      </c>
    </row>
    <row r="304" spans="1:12" s="2" customFormat="1" ht="15" customHeight="1">
      <c r="A304" s="7" t="s">
        <v>581</v>
      </c>
      <c r="B304" s="7" t="s">
        <v>582</v>
      </c>
      <c r="C304" s="7" t="s">
        <v>583</v>
      </c>
      <c r="D304" s="8" t="s">
        <v>94</v>
      </c>
      <c r="E304" s="9">
        <v>3</v>
      </c>
      <c r="F304" s="9">
        <v>501.25</v>
      </c>
      <c r="G304" s="19">
        <f t="shared" si="45"/>
        <v>1503.75</v>
      </c>
      <c r="K304" s="19">
        <v>556.94000000000005</v>
      </c>
      <c r="L304" s="39" t="str">
        <f t="shared" si="43"/>
        <v>menor</v>
      </c>
    </row>
    <row r="305" spans="1:12" s="2" customFormat="1" ht="15" customHeight="1">
      <c r="A305" s="5" t="s">
        <v>584</v>
      </c>
      <c r="B305" s="5" t="s">
        <v>585</v>
      </c>
      <c r="C305" s="5"/>
      <c r="D305" s="5"/>
      <c r="E305" s="6"/>
      <c r="F305" s="6"/>
      <c r="G305" s="6">
        <f>SUM(G306:G325)</f>
        <v>47409.169999999984</v>
      </c>
      <c r="H305" s="32">
        <v>47409.22</v>
      </c>
      <c r="I305" s="32">
        <f>G305-H305</f>
        <v>-5.0000000017462298E-2</v>
      </c>
      <c r="K305" s="6"/>
      <c r="L305" s="39" t="str">
        <f t="shared" si="43"/>
        <v>menor</v>
      </c>
    </row>
    <row r="306" spans="1:12" s="2" customFormat="1" ht="30" customHeight="1">
      <c r="A306" s="7" t="s">
        <v>586</v>
      </c>
      <c r="B306" s="7" t="s">
        <v>587</v>
      </c>
      <c r="C306" s="7" t="s">
        <v>12</v>
      </c>
      <c r="D306" s="8" t="s">
        <v>14</v>
      </c>
      <c r="E306" s="9">
        <v>2</v>
      </c>
      <c r="F306" s="9">
        <v>137.72999999999999</v>
      </c>
      <c r="G306" s="19">
        <f t="shared" ref="G306:G325" si="46">E306*F306</f>
        <v>275.45999999999998</v>
      </c>
      <c r="K306" s="19">
        <v>172.16</v>
      </c>
      <c r="L306" s="39" t="str">
        <f t="shared" si="43"/>
        <v>menor</v>
      </c>
    </row>
    <row r="307" spans="1:12" s="2" customFormat="1" ht="15" customHeight="1">
      <c r="A307" s="7" t="s">
        <v>588</v>
      </c>
      <c r="B307" s="7" t="s">
        <v>589</v>
      </c>
      <c r="C307" s="7" t="s">
        <v>443</v>
      </c>
      <c r="D307" s="8" t="s">
        <v>54</v>
      </c>
      <c r="E307" s="9">
        <v>850</v>
      </c>
      <c r="F307" s="9">
        <v>21</v>
      </c>
      <c r="G307" s="19">
        <f t="shared" si="46"/>
        <v>17850</v>
      </c>
      <c r="K307" s="19">
        <v>21.61</v>
      </c>
      <c r="L307" s="39" t="str">
        <f t="shared" si="43"/>
        <v>menor</v>
      </c>
    </row>
    <row r="308" spans="1:12" s="2" customFormat="1" ht="15" customHeight="1">
      <c r="A308" s="7" t="s">
        <v>590</v>
      </c>
      <c r="B308" s="7" t="s">
        <v>591</v>
      </c>
      <c r="C308" s="7" t="s">
        <v>12</v>
      </c>
      <c r="D308" s="8" t="s">
        <v>14</v>
      </c>
      <c r="E308" s="9">
        <v>850</v>
      </c>
      <c r="F308" s="9">
        <v>0.66</v>
      </c>
      <c r="G308" s="19">
        <f t="shared" si="46"/>
        <v>561</v>
      </c>
      <c r="K308" s="19">
        <v>0.82</v>
      </c>
      <c r="L308" s="39" t="str">
        <f t="shared" si="43"/>
        <v>menor</v>
      </c>
    </row>
    <row r="309" spans="1:12" s="2" customFormat="1" ht="15" customHeight="1">
      <c r="A309" s="7" t="s">
        <v>592</v>
      </c>
      <c r="B309" s="7" t="s">
        <v>593</v>
      </c>
      <c r="C309" s="7" t="s">
        <v>12</v>
      </c>
      <c r="D309" s="8" t="s">
        <v>14</v>
      </c>
      <c r="E309" s="9">
        <v>350</v>
      </c>
      <c r="F309" s="9">
        <v>18.27</v>
      </c>
      <c r="G309" s="19">
        <f t="shared" si="46"/>
        <v>6394.5</v>
      </c>
      <c r="K309" s="19">
        <v>22.84</v>
      </c>
      <c r="L309" s="39" t="str">
        <f t="shared" si="43"/>
        <v>menor</v>
      </c>
    </row>
    <row r="310" spans="1:12" s="2" customFormat="1" ht="15" customHeight="1">
      <c r="A310" s="7" t="s">
        <v>594</v>
      </c>
      <c r="B310" s="7" t="s">
        <v>595</v>
      </c>
      <c r="C310" s="7" t="s">
        <v>443</v>
      </c>
      <c r="D310" s="8" t="s">
        <v>54</v>
      </c>
      <c r="E310" s="9">
        <v>512.5</v>
      </c>
      <c r="F310" s="9">
        <v>28</v>
      </c>
      <c r="G310" s="19">
        <f t="shared" si="46"/>
        <v>14350</v>
      </c>
      <c r="K310" s="19">
        <v>30.63</v>
      </c>
      <c r="L310" s="39" t="str">
        <f t="shared" si="43"/>
        <v>menor</v>
      </c>
    </row>
    <row r="311" spans="1:12" s="2" customFormat="1" ht="15" customHeight="1">
      <c r="A311" s="7" t="s">
        <v>596</v>
      </c>
      <c r="B311" s="7" t="s">
        <v>597</v>
      </c>
      <c r="C311" s="7" t="s">
        <v>12</v>
      </c>
      <c r="D311" s="8" t="s">
        <v>14</v>
      </c>
      <c r="E311" s="9">
        <v>35</v>
      </c>
      <c r="F311" s="9">
        <v>16</v>
      </c>
      <c r="G311" s="19">
        <f t="shared" si="46"/>
        <v>560</v>
      </c>
      <c r="K311" s="19">
        <v>20</v>
      </c>
      <c r="L311" s="39" t="str">
        <f t="shared" si="43"/>
        <v>menor</v>
      </c>
    </row>
    <row r="312" spans="1:12" s="2" customFormat="1" ht="15" customHeight="1">
      <c r="A312" s="7" t="s">
        <v>598</v>
      </c>
      <c r="B312" s="7" t="s">
        <v>599</v>
      </c>
      <c r="C312" s="7" t="s">
        <v>443</v>
      </c>
      <c r="D312" s="8" t="s">
        <v>14</v>
      </c>
      <c r="E312" s="9">
        <v>35</v>
      </c>
      <c r="F312" s="9">
        <v>43.22</v>
      </c>
      <c r="G312" s="19">
        <f t="shared" si="46"/>
        <v>1512.7</v>
      </c>
      <c r="K312" s="19">
        <v>54.03</v>
      </c>
      <c r="L312" s="39" t="str">
        <f t="shared" si="43"/>
        <v>menor</v>
      </c>
    </row>
    <row r="313" spans="1:12" s="2" customFormat="1" ht="22.5" customHeight="1">
      <c r="A313" s="7" t="s">
        <v>600</v>
      </c>
      <c r="B313" s="7" t="s">
        <v>601</v>
      </c>
      <c r="C313" s="7" t="s">
        <v>443</v>
      </c>
      <c r="D313" s="8" t="s">
        <v>54</v>
      </c>
      <c r="E313" s="9">
        <v>35</v>
      </c>
      <c r="F313" s="9">
        <v>10.46</v>
      </c>
      <c r="G313" s="19">
        <f t="shared" si="46"/>
        <v>366.1</v>
      </c>
      <c r="K313" s="19">
        <v>13.08</v>
      </c>
      <c r="L313" s="39" t="str">
        <f t="shared" si="43"/>
        <v>menor</v>
      </c>
    </row>
    <row r="314" spans="1:12" s="2" customFormat="1" ht="15" customHeight="1">
      <c r="A314" s="7" t="s">
        <v>602</v>
      </c>
      <c r="B314" s="7" t="s">
        <v>603</v>
      </c>
      <c r="C314" s="7" t="s">
        <v>12</v>
      </c>
      <c r="D314" s="8" t="s">
        <v>14</v>
      </c>
      <c r="E314" s="9">
        <v>35</v>
      </c>
      <c r="F314" s="9">
        <v>8.92</v>
      </c>
      <c r="G314" s="19">
        <f t="shared" si="46"/>
        <v>312.2</v>
      </c>
      <c r="K314" s="19">
        <v>11.15</v>
      </c>
      <c r="L314" s="39" t="str">
        <f t="shared" si="43"/>
        <v>menor</v>
      </c>
    </row>
    <row r="315" spans="1:12" s="2" customFormat="1" ht="22.5" customHeight="1">
      <c r="A315" s="7" t="s">
        <v>604</v>
      </c>
      <c r="B315" s="7" t="s">
        <v>605</v>
      </c>
      <c r="C315" s="7" t="s">
        <v>606</v>
      </c>
      <c r="D315" s="8" t="s">
        <v>563</v>
      </c>
      <c r="E315" s="9">
        <v>35</v>
      </c>
      <c r="F315" s="9">
        <v>4.05</v>
      </c>
      <c r="G315" s="19">
        <f t="shared" si="46"/>
        <v>141.75</v>
      </c>
      <c r="K315" s="19">
        <v>5.0599999999999996</v>
      </c>
      <c r="L315" s="39" t="str">
        <f t="shared" si="43"/>
        <v>menor</v>
      </c>
    </row>
    <row r="316" spans="1:12" s="2" customFormat="1" ht="15" customHeight="1">
      <c r="A316" s="7" t="s">
        <v>607</v>
      </c>
      <c r="B316" s="7" t="s">
        <v>608</v>
      </c>
      <c r="C316" s="7" t="s">
        <v>12</v>
      </c>
      <c r="D316" s="8" t="s">
        <v>14</v>
      </c>
      <c r="E316" s="9">
        <v>1375</v>
      </c>
      <c r="F316" s="9">
        <v>0.27</v>
      </c>
      <c r="G316" s="19">
        <f t="shared" si="46"/>
        <v>371.25</v>
      </c>
      <c r="K316" s="19">
        <v>0.34</v>
      </c>
      <c r="L316" s="39" t="str">
        <f t="shared" si="43"/>
        <v>menor</v>
      </c>
    </row>
    <row r="317" spans="1:12" s="2" customFormat="1" ht="15" customHeight="1">
      <c r="A317" s="7" t="s">
        <v>609</v>
      </c>
      <c r="B317" s="7" t="s">
        <v>610</v>
      </c>
      <c r="C317" s="7" t="s">
        <v>12</v>
      </c>
      <c r="D317" s="8" t="s">
        <v>14</v>
      </c>
      <c r="E317" s="9">
        <v>3</v>
      </c>
      <c r="F317" s="9">
        <v>70.09</v>
      </c>
      <c r="G317" s="19">
        <f t="shared" si="46"/>
        <v>210.27</v>
      </c>
      <c r="K317" s="19">
        <v>87.61</v>
      </c>
      <c r="L317" s="39" t="str">
        <f t="shared" si="43"/>
        <v>menor</v>
      </c>
    </row>
    <row r="318" spans="1:12" s="2" customFormat="1" ht="22.5" customHeight="1">
      <c r="A318" s="7" t="s">
        <v>611</v>
      </c>
      <c r="B318" s="7" t="s">
        <v>612</v>
      </c>
      <c r="C318" s="7" t="s">
        <v>12</v>
      </c>
      <c r="D318" s="8" t="s">
        <v>14</v>
      </c>
      <c r="E318" s="9">
        <v>3</v>
      </c>
      <c r="F318" s="9">
        <v>419.46</v>
      </c>
      <c r="G318" s="19">
        <f t="shared" si="46"/>
        <v>1258.3799999999999</v>
      </c>
      <c r="K318" s="19">
        <v>524.33000000000004</v>
      </c>
      <c r="L318" s="39" t="str">
        <f t="shared" si="43"/>
        <v>menor</v>
      </c>
    </row>
    <row r="319" spans="1:12" s="2" customFormat="1" ht="15" customHeight="1">
      <c r="A319" s="7" t="s">
        <v>613</v>
      </c>
      <c r="B319" s="7" t="s">
        <v>614</v>
      </c>
      <c r="C319" s="7" t="s">
        <v>615</v>
      </c>
      <c r="D319" s="8" t="s">
        <v>14</v>
      </c>
      <c r="E319" s="9">
        <v>54</v>
      </c>
      <c r="F319" s="9">
        <v>1.8</v>
      </c>
      <c r="G319" s="19">
        <f t="shared" si="46"/>
        <v>97.2</v>
      </c>
      <c r="K319" s="19">
        <v>2.25</v>
      </c>
      <c r="L319" s="39" t="str">
        <f t="shared" si="43"/>
        <v>menor</v>
      </c>
    </row>
    <row r="320" spans="1:12" s="2" customFormat="1" ht="22.5" customHeight="1">
      <c r="A320" s="7" t="s">
        <v>616</v>
      </c>
      <c r="B320" s="7" t="s">
        <v>617</v>
      </c>
      <c r="C320" s="7" t="s">
        <v>53</v>
      </c>
      <c r="D320" s="8" t="s">
        <v>14</v>
      </c>
      <c r="E320" s="9">
        <v>54</v>
      </c>
      <c r="F320" s="9">
        <v>2.44</v>
      </c>
      <c r="G320" s="19">
        <f t="shared" si="46"/>
        <v>131.76</v>
      </c>
      <c r="K320" s="19">
        <v>3.05</v>
      </c>
      <c r="L320" s="39" t="str">
        <f t="shared" si="43"/>
        <v>menor</v>
      </c>
    </row>
    <row r="321" spans="1:12" s="2" customFormat="1" ht="15" customHeight="1">
      <c r="A321" s="7" t="s">
        <v>618</v>
      </c>
      <c r="B321" s="7" t="s">
        <v>619</v>
      </c>
      <c r="C321" s="7" t="s">
        <v>443</v>
      </c>
      <c r="D321" s="8" t="s">
        <v>14</v>
      </c>
      <c r="E321" s="9">
        <v>54</v>
      </c>
      <c r="F321" s="9">
        <v>19.36</v>
      </c>
      <c r="G321" s="19">
        <f t="shared" si="46"/>
        <v>1045.44</v>
      </c>
      <c r="K321" s="19">
        <v>24.2</v>
      </c>
      <c r="L321" s="39" t="str">
        <f t="shared" si="43"/>
        <v>menor</v>
      </c>
    </row>
    <row r="322" spans="1:12" s="2" customFormat="1" ht="15" customHeight="1">
      <c r="A322" s="7" t="s">
        <v>620</v>
      </c>
      <c r="B322" s="7" t="s">
        <v>621</v>
      </c>
      <c r="C322" s="7" t="s">
        <v>12</v>
      </c>
      <c r="D322" s="8" t="s">
        <v>14</v>
      </c>
      <c r="E322" s="9">
        <v>54</v>
      </c>
      <c r="F322" s="9">
        <v>9.48</v>
      </c>
      <c r="G322" s="19">
        <f t="shared" si="46"/>
        <v>511.92</v>
      </c>
      <c r="K322" s="19">
        <v>11.85</v>
      </c>
      <c r="L322" s="39" t="str">
        <f t="shared" si="43"/>
        <v>menor</v>
      </c>
    </row>
    <row r="323" spans="1:12" s="2" customFormat="1" ht="15" customHeight="1">
      <c r="A323" s="7" t="s">
        <v>622</v>
      </c>
      <c r="B323" s="7" t="s">
        <v>623</v>
      </c>
      <c r="C323" s="7" t="s">
        <v>12</v>
      </c>
      <c r="D323" s="8" t="s">
        <v>14</v>
      </c>
      <c r="E323" s="9">
        <v>54</v>
      </c>
      <c r="F323" s="9">
        <v>11.54</v>
      </c>
      <c r="G323" s="19">
        <f t="shared" si="46"/>
        <v>623.16</v>
      </c>
      <c r="K323" s="19">
        <v>14.42</v>
      </c>
      <c r="L323" s="39" t="str">
        <f t="shared" si="43"/>
        <v>menor</v>
      </c>
    </row>
    <row r="324" spans="1:12" s="2" customFormat="1" ht="37.5" customHeight="1">
      <c r="A324" s="7" t="s">
        <v>624</v>
      </c>
      <c r="B324" s="7" t="s">
        <v>625</v>
      </c>
      <c r="C324" s="7" t="s">
        <v>126</v>
      </c>
      <c r="D324" s="8" t="s">
        <v>626</v>
      </c>
      <c r="E324" s="9">
        <v>288</v>
      </c>
      <c r="F324" s="9">
        <v>2.2599999999999998</v>
      </c>
      <c r="G324" s="19">
        <f t="shared" si="46"/>
        <v>650.87999999999988</v>
      </c>
      <c r="K324" s="19">
        <v>2.83</v>
      </c>
      <c r="L324" s="39" t="str">
        <f t="shared" si="43"/>
        <v>menor</v>
      </c>
    </row>
    <row r="325" spans="1:12" s="2" customFormat="1" ht="15" customHeight="1">
      <c r="A325" s="7" t="s">
        <v>627</v>
      </c>
      <c r="B325" s="7" t="s">
        <v>628</v>
      </c>
      <c r="C325" s="7" t="s">
        <v>615</v>
      </c>
      <c r="D325" s="8" t="s">
        <v>14</v>
      </c>
      <c r="E325" s="9">
        <v>4</v>
      </c>
      <c r="F325" s="9">
        <v>46.3</v>
      </c>
      <c r="G325" s="19">
        <f t="shared" si="46"/>
        <v>185.2</v>
      </c>
      <c r="K325" s="19">
        <v>57.87</v>
      </c>
      <c r="L325" s="39" t="str">
        <f t="shared" si="43"/>
        <v>menor</v>
      </c>
    </row>
    <row r="326" spans="1:12" s="2" customFormat="1" ht="15" customHeight="1">
      <c r="A326" s="5" t="s">
        <v>629</v>
      </c>
      <c r="B326" s="5" t="s">
        <v>630</v>
      </c>
      <c r="C326" s="5"/>
      <c r="D326" s="5"/>
      <c r="E326" s="6"/>
      <c r="F326" s="6"/>
      <c r="G326" s="6">
        <f>SUM(G327:G332)</f>
        <v>3034.0699999999997</v>
      </c>
      <c r="H326" s="2" t="s">
        <v>1248</v>
      </c>
      <c r="I326" s="28"/>
      <c r="K326" s="6"/>
      <c r="L326" s="39" t="str">
        <f t="shared" si="43"/>
        <v>menor</v>
      </c>
    </row>
    <row r="327" spans="1:12" s="2" customFormat="1" ht="52.5" customHeight="1">
      <c r="A327" s="7" t="s">
        <v>631</v>
      </c>
      <c r="B327" s="7" t="s">
        <v>632</v>
      </c>
      <c r="C327" s="7" t="s">
        <v>633</v>
      </c>
      <c r="D327" s="8" t="s">
        <v>44</v>
      </c>
      <c r="E327" s="9">
        <v>20</v>
      </c>
      <c r="F327" s="19">
        <v>9.0399999999999991</v>
      </c>
      <c r="G327" s="19">
        <f t="shared" ref="G327:G332" si="47">E327*F327</f>
        <v>180.79999999999998</v>
      </c>
      <c r="K327" s="19">
        <v>9.0399999999999991</v>
      </c>
      <c r="L327" s="39" t="str">
        <f t="shared" si="43"/>
        <v>menor</v>
      </c>
    </row>
    <row r="328" spans="1:12" s="2" customFormat="1" ht="15" customHeight="1">
      <c r="A328" s="7" t="s">
        <v>634</v>
      </c>
      <c r="B328" s="7" t="s">
        <v>635</v>
      </c>
      <c r="C328" s="7" t="s">
        <v>633</v>
      </c>
      <c r="D328" s="8" t="s">
        <v>44</v>
      </c>
      <c r="E328" s="9">
        <v>10</v>
      </c>
      <c r="F328" s="19">
        <v>40</v>
      </c>
      <c r="G328" s="19">
        <f t="shared" si="47"/>
        <v>400</v>
      </c>
      <c r="K328" s="19">
        <v>48.07</v>
      </c>
      <c r="L328" s="39" t="str">
        <f t="shared" ref="L328:L391" si="48">IF(F328&gt;K328,"maior","menor")</f>
        <v>menor</v>
      </c>
    </row>
    <row r="329" spans="1:12" s="2" customFormat="1" ht="15" customHeight="1">
      <c r="A329" s="7" t="s">
        <v>636</v>
      </c>
      <c r="B329" s="7" t="s">
        <v>637</v>
      </c>
      <c r="C329" s="7" t="s">
        <v>12</v>
      </c>
      <c r="D329" s="8" t="s">
        <v>44</v>
      </c>
      <c r="E329" s="9">
        <v>5</v>
      </c>
      <c r="F329" s="19">
        <v>80</v>
      </c>
      <c r="G329" s="19">
        <f t="shared" si="47"/>
        <v>400</v>
      </c>
      <c r="K329" s="19">
        <v>84.92</v>
      </c>
      <c r="L329" s="39" t="str">
        <f t="shared" si="48"/>
        <v>menor</v>
      </c>
    </row>
    <row r="330" spans="1:12" s="2" customFormat="1" ht="15" customHeight="1">
      <c r="A330" s="7" t="s">
        <v>638</v>
      </c>
      <c r="B330" s="7" t="s">
        <v>156</v>
      </c>
      <c r="C330" s="7" t="s">
        <v>12</v>
      </c>
      <c r="D330" s="8" t="s">
        <v>44</v>
      </c>
      <c r="E330" s="9">
        <v>22.5</v>
      </c>
      <c r="F330" s="19">
        <v>35</v>
      </c>
      <c r="G330" s="19">
        <f t="shared" si="47"/>
        <v>787.5</v>
      </c>
      <c r="K330" s="19">
        <v>40.770000000000003</v>
      </c>
      <c r="L330" s="39" t="str">
        <f t="shared" si="48"/>
        <v>menor</v>
      </c>
    </row>
    <row r="331" spans="1:12" s="2" customFormat="1" ht="22.5" customHeight="1">
      <c r="A331" s="7" t="s">
        <v>639</v>
      </c>
      <c r="B331" s="7" t="s">
        <v>640</v>
      </c>
      <c r="C331" s="7" t="s">
        <v>12</v>
      </c>
      <c r="D331" s="8" t="s">
        <v>44</v>
      </c>
      <c r="E331" s="9">
        <v>2</v>
      </c>
      <c r="F331" s="19">
        <v>275.61</v>
      </c>
      <c r="G331" s="19">
        <f t="shared" si="47"/>
        <v>551.22</v>
      </c>
      <c r="K331" s="19">
        <v>275.61</v>
      </c>
      <c r="L331" s="39" t="str">
        <f t="shared" si="48"/>
        <v>menor</v>
      </c>
    </row>
    <row r="332" spans="1:12" s="2" customFormat="1" ht="22.5" customHeight="1">
      <c r="A332" s="7" t="s">
        <v>641</v>
      </c>
      <c r="B332" s="7" t="s">
        <v>642</v>
      </c>
      <c r="C332" s="7" t="s">
        <v>643</v>
      </c>
      <c r="D332" s="8" t="s">
        <v>44</v>
      </c>
      <c r="E332" s="9">
        <v>1</v>
      </c>
      <c r="F332" s="19">
        <v>714.55</v>
      </c>
      <c r="G332" s="19">
        <f t="shared" si="47"/>
        <v>714.55</v>
      </c>
      <c r="K332" s="19">
        <v>714.55</v>
      </c>
      <c r="L332" s="39" t="str">
        <f t="shared" si="48"/>
        <v>menor</v>
      </c>
    </row>
    <row r="333" spans="1:12" s="2" customFormat="1" ht="15" customHeight="1">
      <c r="A333" s="5" t="s">
        <v>644</v>
      </c>
      <c r="B333" s="5" t="s">
        <v>645</v>
      </c>
      <c r="C333" s="5"/>
      <c r="D333" s="5"/>
      <c r="E333" s="6"/>
      <c r="F333" s="6"/>
      <c r="G333" s="6">
        <f>SUM(G334:G340)</f>
        <v>26344</v>
      </c>
      <c r="H333" s="2" t="s">
        <v>1248</v>
      </c>
      <c r="K333" s="6"/>
      <c r="L333" s="39" t="str">
        <f t="shared" si="48"/>
        <v>menor</v>
      </c>
    </row>
    <row r="334" spans="1:12" s="2" customFormat="1" ht="15" customHeight="1">
      <c r="A334" s="7" t="s">
        <v>646</v>
      </c>
      <c r="B334" s="7" t="s">
        <v>647</v>
      </c>
      <c r="C334" s="7" t="s">
        <v>12</v>
      </c>
      <c r="D334" s="8" t="s">
        <v>14</v>
      </c>
      <c r="E334" s="9">
        <v>116</v>
      </c>
      <c r="F334" s="19">
        <v>28.33</v>
      </c>
      <c r="G334" s="19">
        <f t="shared" ref="G334:G340" si="49">E334*F334</f>
        <v>3286.2799999999997</v>
      </c>
      <c r="K334" s="19">
        <v>28.33</v>
      </c>
      <c r="L334" s="39" t="str">
        <f t="shared" si="48"/>
        <v>menor</v>
      </c>
    </row>
    <row r="335" spans="1:12" s="2" customFormat="1" ht="15" customHeight="1">
      <c r="A335" s="7" t="s">
        <v>648</v>
      </c>
      <c r="B335" s="7" t="s">
        <v>649</v>
      </c>
      <c r="C335" s="7" t="s">
        <v>494</v>
      </c>
      <c r="D335" s="8" t="s">
        <v>14</v>
      </c>
      <c r="E335" s="9">
        <v>116</v>
      </c>
      <c r="F335" s="19">
        <v>175</v>
      </c>
      <c r="G335" s="19">
        <f t="shared" si="49"/>
        <v>20300</v>
      </c>
      <c r="K335" s="19">
        <v>197.84</v>
      </c>
      <c r="L335" s="39" t="str">
        <f t="shared" si="48"/>
        <v>menor</v>
      </c>
    </row>
    <row r="336" spans="1:12" s="2" customFormat="1" ht="15" customHeight="1">
      <c r="A336" s="7" t="s">
        <v>650</v>
      </c>
      <c r="B336" s="7" t="s">
        <v>651</v>
      </c>
      <c r="C336" s="7" t="s">
        <v>12</v>
      </c>
      <c r="D336" s="8" t="s">
        <v>14</v>
      </c>
      <c r="E336" s="9">
        <v>232</v>
      </c>
      <c r="F336" s="19">
        <v>5.89</v>
      </c>
      <c r="G336" s="19">
        <f t="shared" si="49"/>
        <v>1366.48</v>
      </c>
      <c r="K336" s="19">
        <v>5.89</v>
      </c>
      <c r="L336" s="39" t="str">
        <f t="shared" si="48"/>
        <v>menor</v>
      </c>
    </row>
    <row r="337" spans="1:12" s="2" customFormat="1" ht="30" customHeight="1">
      <c r="A337" s="7" t="s">
        <v>652</v>
      </c>
      <c r="B337" s="7" t="s">
        <v>653</v>
      </c>
      <c r="C337" s="7" t="s">
        <v>654</v>
      </c>
      <c r="D337" s="8" t="s">
        <v>94</v>
      </c>
      <c r="E337" s="9">
        <v>5</v>
      </c>
      <c r="F337" s="19">
        <v>137</v>
      </c>
      <c r="G337" s="19">
        <f t="shared" si="49"/>
        <v>685</v>
      </c>
      <c r="K337" s="19">
        <v>137</v>
      </c>
      <c r="L337" s="39" t="str">
        <f t="shared" si="48"/>
        <v>menor</v>
      </c>
    </row>
    <row r="338" spans="1:12" s="2" customFormat="1" ht="15" customHeight="1">
      <c r="A338" s="3" t="s">
        <v>655</v>
      </c>
      <c r="B338" s="3" t="s">
        <v>656</v>
      </c>
      <c r="C338" s="3" t="s">
        <v>456</v>
      </c>
      <c r="D338" s="10" t="s">
        <v>14</v>
      </c>
      <c r="E338" s="11">
        <v>10</v>
      </c>
      <c r="F338" s="11">
        <v>47.17</v>
      </c>
      <c r="G338" s="19">
        <f t="shared" si="49"/>
        <v>471.70000000000005</v>
      </c>
      <c r="K338" s="11">
        <v>47.17</v>
      </c>
      <c r="L338" s="39" t="str">
        <f t="shared" si="48"/>
        <v>menor</v>
      </c>
    </row>
    <row r="339" spans="1:12" s="2" customFormat="1" ht="15" customHeight="1">
      <c r="A339" s="7" t="s">
        <v>657</v>
      </c>
      <c r="B339" s="7" t="s">
        <v>658</v>
      </c>
      <c r="C339" s="7" t="s">
        <v>659</v>
      </c>
      <c r="D339" s="8" t="s">
        <v>94</v>
      </c>
      <c r="E339" s="9">
        <v>2</v>
      </c>
      <c r="F339" s="19">
        <v>106.83</v>
      </c>
      <c r="G339" s="19">
        <f t="shared" si="49"/>
        <v>213.66</v>
      </c>
      <c r="K339" s="19">
        <v>106.83</v>
      </c>
      <c r="L339" s="39" t="str">
        <f t="shared" si="48"/>
        <v>menor</v>
      </c>
    </row>
    <row r="340" spans="1:12" s="2" customFormat="1" ht="15" customHeight="1">
      <c r="A340" s="7" t="s">
        <v>660</v>
      </c>
      <c r="B340" s="7" t="s">
        <v>661</v>
      </c>
      <c r="C340" s="7" t="s">
        <v>443</v>
      </c>
      <c r="D340" s="8" t="s">
        <v>14</v>
      </c>
      <c r="E340" s="9">
        <v>2</v>
      </c>
      <c r="F340" s="19">
        <v>10.44</v>
      </c>
      <c r="G340" s="19">
        <f t="shared" si="49"/>
        <v>20.88</v>
      </c>
      <c r="K340" s="19">
        <v>10.44</v>
      </c>
      <c r="L340" s="39" t="str">
        <f t="shared" si="48"/>
        <v>menor</v>
      </c>
    </row>
    <row r="341" spans="1:12" s="2" customFormat="1" ht="15" customHeight="1">
      <c r="A341" s="5" t="s">
        <v>662</v>
      </c>
      <c r="B341" s="5" t="s">
        <v>663</v>
      </c>
      <c r="C341" s="5"/>
      <c r="D341" s="5"/>
      <c r="E341" s="6"/>
      <c r="F341" s="6"/>
      <c r="G341" s="6">
        <f>SUM(G342:G345)</f>
        <v>2844.75</v>
      </c>
      <c r="H341" s="32">
        <v>2844.96</v>
      </c>
      <c r="I341" s="32">
        <f>G341-H341</f>
        <v>-0.21000000000003638</v>
      </c>
      <c r="K341" s="6"/>
      <c r="L341" s="39" t="str">
        <f t="shared" si="48"/>
        <v>menor</v>
      </c>
    </row>
    <row r="342" spans="1:12" s="2" customFormat="1" ht="15" customHeight="1">
      <c r="A342" s="7" t="s">
        <v>664</v>
      </c>
      <c r="B342" s="7" t="s">
        <v>665</v>
      </c>
      <c r="C342" s="7" t="s">
        <v>12</v>
      </c>
      <c r="D342" s="8" t="s">
        <v>666</v>
      </c>
      <c r="E342" s="9">
        <v>60</v>
      </c>
      <c r="F342" s="19">
        <v>16.510000000000002</v>
      </c>
      <c r="G342" s="19">
        <f t="shared" ref="G342:G345" si="50">E342*F342</f>
        <v>990.60000000000014</v>
      </c>
      <c r="K342" s="19">
        <v>20.64</v>
      </c>
      <c r="L342" s="39" t="str">
        <f t="shared" si="48"/>
        <v>menor</v>
      </c>
    </row>
    <row r="343" spans="1:12" s="2" customFormat="1" ht="15" customHeight="1">
      <c r="A343" s="7" t="s">
        <v>667</v>
      </c>
      <c r="B343" s="7" t="s">
        <v>668</v>
      </c>
      <c r="C343" s="7" t="s">
        <v>12</v>
      </c>
      <c r="D343" s="8" t="s">
        <v>14</v>
      </c>
      <c r="E343" s="9">
        <v>20</v>
      </c>
      <c r="F343" s="19">
        <v>13.63</v>
      </c>
      <c r="G343" s="19">
        <f t="shared" si="50"/>
        <v>272.60000000000002</v>
      </c>
      <c r="K343" s="19">
        <v>17.04</v>
      </c>
      <c r="L343" s="39" t="str">
        <f t="shared" si="48"/>
        <v>menor</v>
      </c>
    </row>
    <row r="344" spans="1:12" s="2" customFormat="1" ht="22.5" customHeight="1">
      <c r="A344" s="7" t="s">
        <v>669</v>
      </c>
      <c r="B344" s="7" t="s">
        <v>670</v>
      </c>
      <c r="C344" s="7" t="s">
        <v>443</v>
      </c>
      <c r="D344" s="8" t="s">
        <v>14</v>
      </c>
      <c r="E344" s="9">
        <v>105</v>
      </c>
      <c r="F344" s="9">
        <v>13.36</v>
      </c>
      <c r="G344" s="19">
        <f t="shared" si="50"/>
        <v>1402.8</v>
      </c>
      <c r="K344" s="19">
        <v>16.7</v>
      </c>
      <c r="L344" s="39" t="str">
        <f t="shared" si="48"/>
        <v>menor</v>
      </c>
    </row>
    <row r="345" spans="1:12" s="2" customFormat="1" ht="15" customHeight="1">
      <c r="A345" s="7" t="s">
        <v>671</v>
      </c>
      <c r="B345" s="7" t="s">
        <v>672</v>
      </c>
      <c r="C345" s="7" t="s">
        <v>12</v>
      </c>
      <c r="D345" s="8" t="s">
        <v>14</v>
      </c>
      <c r="E345" s="9">
        <v>25</v>
      </c>
      <c r="F345" s="9">
        <v>7.15</v>
      </c>
      <c r="G345" s="19">
        <f t="shared" si="50"/>
        <v>178.75</v>
      </c>
      <c r="K345" s="19">
        <v>8.94</v>
      </c>
      <c r="L345" s="39" t="str">
        <f t="shared" si="48"/>
        <v>menor</v>
      </c>
    </row>
    <row r="346" spans="1:12" s="2" customFormat="1" ht="15" customHeight="1">
      <c r="A346" s="5" t="s">
        <v>673</v>
      </c>
      <c r="B346" s="5" t="s">
        <v>674</v>
      </c>
      <c r="C346" s="5"/>
      <c r="D346" s="5"/>
      <c r="E346" s="6"/>
      <c r="F346" s="6"/>
      <c r="G346" s="6">
        <f>SUM(G347:G348)</f>
        <v>7479</v>
      </c>
      <c r="H346" s="2" t="s">
        <v>1248</v>
      </c>
      <c r="I346" s="28"/>
      <c r="K346" s="6"/>
      <c r="L346" s="39" t="str">
        <f t="shared" si="48"/>
        <v>menor</v>
      </c>
    </row>
    <row r="347" spans="1:12" s="2" customFormat="1" ht="30" customHeight="1">
      <c r="A347" s="7" t="s">
        <v>675</v>
      </c>
      <c r="B347" s="7" t="s">
        <v>543</v>
      </c>
      <c r="C347" s="7" t="s">
        <v>443</v>
      </c>
      <c r="D347" s="8" t="s">
        <v>54</v>
      </c>
      <c r="E347" s="9">
        <v>4300</v>
      </c>
      <c r="F347" s="9">
        <v>1.65</v>
      </c>
      <c r="G347" s="19">
        <f t="shared" ref="G347:G348" si="51">E347*F347</f>
        <v>7095</v>
      </c>
      <c r="K347" s="19">
        <v>2.09</v>
      </c>
      <c r="L347" s="39" t="str">
        <f t="shared" si="48"/>
        <v>menor</v>
      </c>
    </row>
    <row r="348" spans="1:12" s="2" customFormat="1" ht="30" customHeight="1">
      <c r="A348" s="7" t="s">
        <v>676</v>
      </c>
      <c r="B348" s="7" t="s">
        <v>545</v>
      </c>
      <c r="C348" s="7" t="s">
        <v>443</v>
      </c>
      <c r="D348" s="8" t="s">
        <v>54</v>
      </c>
      <c r="E348" s="9">
        <v>160</v>
      </c>
      <c r="F348" s="9">
        <v>2.4</v>
      </c>
      <c r="G348" s="19">
        <f t="shared" si="51"/>
        <v>384</v>
      </c>
      <c r="K348" s="19">
        <v>3.32</v>
      </c>
      <c r="L348" s="39" t="str">
        <f t="shared" si="48"/>
        <v>menor</v>
      </c>
    </row>
    <row r="349" spans="1:12" s="2" customFormat="1" ht="15" customHeight="1">
      <c r="A349" s="5" t="s">
        <v>677</v>
      </c>
      <c r="B349" s="5" t="s">
        <v>678</v>
      </c>
      <c r="C349" s="5"/>
      <c r="D349" s="5"/>
      <c r="E349" s="6"/>
      <c r="F349" s="6"/>
      <c r="G349" s="6">
        <f>G350+G362+G368+G375</f>
        <v>40291.4</v>
      </c>
      <c r="H349" s="32">
        <v>40291.550000000003</v>
      </c>
      <c r="I349" s="32">
        <f>G349-H349</f>
        <v>-0.15000000000145519</v>
      </c>
      <c r="K349" s="6"/>
      <c r="L349" s="39" t="str">
        <f t="shared" si="48"/>
        <v>menor</v>
      </c>
    </row>
    <row r="350" spans="1:12" s="2" customFormat="1" ht="15" customHeight="1">
      <c r="A350" s="5" t="s">
        <v>679</v>
      </c>
      <c r="B350" s="5" t="s">
        <v>680</v>
      </c>
      <c r="C350" s="5"/>
      <c r="D350" s="5"/>
      <c r="E350" s="6"/>
      <c r="F350" s="6"/>
      <c r="G350" s="6">
        <f>SUM(G351:G361)</f>
        <v>23734.27</v>
      </c>
      <c r="H350" s="32">
        <v>23734.42</v>
      </c>
      <c r="I350" s="32">
        <f>G350-H350</f>
        <v>-0.14999999999781721</v>
      </c>
      <c r="K350" s="6"/>
      <c r="L350" s="39" t="str">
        <f t="shared" si="48"/>
        <v>menor</v>
      </c>
    </row>
    <row r="351" spans="1:12" s="2" customFormat="1" ht="15" customHeight="1">
      <c r="A351" s="7" t="s">
        <v>681</v>
      </c>
      <c r="B351" s="7" t="s">
        <v>682</v>
      </c>
      <c r="C351" s="7" t="s">
        <v>683</v>
      </c>
      <c r="D351" s="8" t="s">
        <v>14</v>
      </c>
      <c r="E351" s="9">
        <v>1</v>
      </c>
      <c r="F351" s="19">
        <v>5059.97</v>
      </c>
      <c r="G351" s="19">
        <f t="shared" ref="G351:G361" si="52">E351*F351</f>
        <v>5059.97</v>
      </c>
      <c r="K351" s="19">
        <v>5059.97</v>
      </c>
      <c r="L351" s="39" t="str">
        <f t="shared" si="48"/>
        <v>menor</v>
      </c>
    </row>
    <row r="352" spans="1:12" s="2" customFormat="1" ht="15" customHeight="1">
      <c r="A352" s="7" t="s">
        <v>684</v>
      </c>
      <c r="B352" s="7" t="s">
        <v>685</v>
      </c>
      <c r="C352" s="7" t="s">
        <v>480</v>
      </c>
      <c r="D352" s="8" t="s">
        <v>14</v>
      </c>
      <c r="E352" s="9">
        <v>2</v>
      </c>
      <c r="F352" s="19">
        <v>72.7</v>
      </c>
      <c r="G352" s="19">
        <f t="shared" si="52"/>
        <v>145.4</v>
      </c>
      <c r="K352" s="19">
        <v>90.87</v>
      </c>
      <c r="L352" s="39" t="str">
        <f t="shared" si="48"/>
        <v>menor</v>
      </c>
    </row>
    <row r="353" spans="1:12" s="2" customFormat="1" ht="30" customHeight="1">
      <c r="A353" s="7" t="s">
        <v>686</v>
      </c>
      <c r="B353" s="7" t="s">
        <v>687</v>
      </c>
      <c r="C353" s="7" t="s">
        <v>53</v>
      </c>
      <c r="D353" s="8" t="s">
        <v>14</v>
      </c>
      <c r="E353" s="9">
        <v>29</v>
      </c>
      <c r="F353" s="19">
        <v>46.02</v>
      </c>
      <c r="G353" s="19">
        <f t="shared" si="52"/>
        <v>1334.5800000000002</v>
      </c>
      <c r="K353" s="19">
        <v>57.53</v>
      </c>
      <c r="L353" s="39" t="str">
        <f t="shared" si="48"/>
        <v>menor</v>
      </c>
    </row>
    <row r="354" spans="1:12" s="2" customFormat="1" ht="37.5" customHeight="1">
      <c r="A354" s="7" t="s">
        <v>688</v>
      </c>
      <c r="B354" s="7" t="s">
        <v>689</v>
      </c>
      <c r="C354" s="7" t="s">
        <v>53</v>
      </c>
      <c r="D354" s="8" t="s">
        <v>14</v>
      </c>
      <c r="E354" s="9">
        <v>29</v>
      </c>
      <c r="F354" s="19">
        <v>66.56</v>
      </c>
      <c r="G354" s="19">
        <f t="shared" si="52"/>
        <v>1930.24</v>
      </c>
      <c r="K354" s="19">
        <v>83.2</v>
      </c>
      <c r="L354" s="39" t="str">
        <f t="shared" si="48"/>
        <v>menor</v>
      </c>
    </row>
    <row r="355" spans="1:12" s="2" customFormat="1" ht="37.5" customHeight="1">
      <c r="A355" s="7" t="s">
        <v>690</v>
      </c>
      <c r="B355" s="7" t="s">
        <v>691</v>
      </c>
      <c r="C355" s="7" t="s">
        <v>53</v>
      </c>
      <c r="D355" s="8" t="s">
        <v>54</v>
      </c>
      <c r="E355" s="9">
        <v>250</v>
      </c>
      <c r="F355" s="19">
        <v>49.96</v>
      </c>
      <c r="G355" s="19">
        <f t="shared" si="52"/>
        <v>12490</v>
      </c>
      <c r="K355" s="19">
        <v>62.45</v>
      </c>
      <c r="L355" s="39" t="str">
        <f t="shared" si="48"/>
        <v>menor</v>
      </c>
    </row>
    <row r="356" spans="1:12" s="2" customFormat="1" ht="30" customHeight="1">
      <c r="A356" s="7" t="s">
        <v>692</v>
      </c>
      <c r="B356" s="7" t="s">
        <v>693</v>
      </c>
      <c r="C356" s="7" t="s">
        <v>53</v>
      </c>
      <c r="D356" s="8" t="s">
        <v>14</v>
      </c>
      <c r="E356" s="9">
        <v>10</v>
      </c>
      <c r="F356" s="19">
        <v>91.28</v>
      </c>
      <c r="G356" s="19">
        <f t="shared" si="52"/>
        <v>912.8</v>
      </c>
      <c r="K356" s="19">
        <v>114.1</v>
      </c>
      <c r="L356" s="39" t="str">
        <f t="shared" si="48"/>
        <v>menor</v>
      </c>
    </row>
    <row r="357" spans="1:12" s="2" customFormat="1" ht="30" customHeight="1">
      <c r="A357" s="7" t="s">
        <v>694</v>
      </c>
      <c r="B357" s="7" t="s">
        <v>695</v>
      </c>
      <c r="C357" s="7" t="s">
        <v>53</v>
      </c>
      <c r="D357" s="8" t="s">
        <v>14</v>
      </c>
      <c r="E357" s="9">
        <v>10</v>
      </c>
      <c r="F357" s="19">
        <v>90.9</v>
      </c>
      <c r="G357" s="19">
        <f t="shared" si="52"/>
        <v>909</v>
      </c>
      <c r="K357" s="19">
        <v>113.63</v>
      </c>
      <c r="L357" s="39" t="str">
        <f t="shared" si="48"/>
        <v>menor</v>
      </c>
    </row>
    <row r="358" spans="1:12" s="2" customFormat="1" ht="15" customHeight="1">
      <c r="A358" s="7" t="s">
        <v>696</v>
      </c>
      <c r="B358" s="7" t="s">
        <v>697</v>
      </c>
      <c r="C358" s="7" t="s">
        <v>53</v>
      </c>
      <c r="D358" s="8" t="s">
        <v>14</v>
      </c>
      <c r="E358" s="9">
        <v>1</v>
      </c>
      <c r="F358" s="19">
        <v>270.3</v>
      </c>
      <c r="G358" s="19">
        <f t="shared" si="52"/>
        <v>270.3</v>
      </c>
      <c r="K358" s="19">
        <v>337.87</v>
      </c>
      <c r="L358" s="39" t="str">
        <f t="shared" si="48"/>
        <v>menor</v>
      </c>
    </row>
    <row r="359" spans="1:12" s="2" customFormat="1" ht="45" customHeight="1">
      <c r="A359" s="7" t="s">
        <v>698</v>
      </c>
      <c r="B359" s="7" t="s">
        <v>699</v>
      </c>
      <c r="C359" s="7" t="s">
        <v>53</v>
      </c>
      <c r="D359" s="8" t="s">
        <v>14</v>
      </c>
      <c r="E359" s="9">
        <v>1</v>
      </c>
      <c r="F359" s="19">
        <v>124.38</v>
      </c>
      <c r="G359" s="19">
        <f t="shared" si="52"/>
        <v>124.38</v>
      </c>
      <c r="K359" s="19">
        <v>155.47</v>
      </c>
      <c r="L359" s="39" t="str">
        <f t="shared" si="48"/>
        <v>menor</v>
      </c>
    </row>
    <row r="360" spans="1:12" s="2" customFormat="1" ht="45" customHeight="1">
      <c r="A360" s="7" t="s">
        <v>1227</v>
      </c>
      <c r="B360" s="7" t="s">
        <v>1229</v>
      </c>
      <c r="C360" s="7" t="s">
        <v>1230</v>
      </c>
      <c r="D360" s="8" t="s">
        <v>14</v>
      </c>
      <c r="E360" s="9">
        <v>1</v>
      </c>
      <c r="F360" s="19">
        <v>247.34</v>
      </c>
      <c r="G360" s="19">
        <f t="shared" si="52"/>
        <v>247.34</v>
      </c>
      <c r="K360" s="19">
        <v>309.18</v>
      </c>
      <c r="L360" s="39" t="str">
        <f t="shared" si="48"/>
        <v>menor</v>
      </c>
    </row>
    <row r="361" spans="1:12" s="2" customFormat="1" ht="45" customHeight="1">
      <c r="A361" s="7" t="s">
        <v>1231</v>
      </c>
      <c r="B361" s="7" t="s">
        <v>1228</v>
      </c>
      <c r="C361" s="7" t="s">
        <v>770</v>
      </c>
      <c r="D361" s="8" t="s">
        <v>14</v>
      </c>
      <c r="E361" s="9">
        <v>1</v>
      </c>
      <c r="F361" s="19">
        <v>310.26</v>
      </c>
      <c r="G361" s="19">
        <f t="shared" si="52"/>
        <v>310.26</v>
      </c>
      <c r="J361" s="15"/>
      <c r="K361" s="19">
        <v>387.83</v>
      </c>
      <c r="L361" s="39" t="str">
        <f t="shared" si="48"/>
        <v>menor</v>
      </c>
    </row>
    <row r="362" spans="1:12" s="2" customFormat="1" ht="15" customHeight="1">
      <c r="A362" s="5" t="s">
        <v>700</v>
      </c>
      <c r="B362" s="5" t="s">
        <v>701</v>
      </c>
      <c r="C362" s="5"/>
      <c r="D362" s="5"/>
      <c r="E362" s="6"/>
      <c r="F362" s="6"/>
      <c r="G362" s="6">
        <f>SUM(G363:G367)</f>
        <v>8251.73</v>
      </c>
      <c r="H362" s="32">
        <v>8251.75</v>
      </c>
      <c r="I362" s="32">
        <f>G362-H362</f>
        <v>-2.0000000000436557E-2</v>
      </c>
      <c r="K362" s="6"/>
      <c r="L362" s="39" t="str">
        <f t="shared" si="48"/>
        <v>menor</v>
      </c>
    </row>
    <row r="363" spans="1:12" s="2" customFormat="1" ht="15" customHeight="1">
      <c r="A363" s="7" t="s">
        <v>702</v>
      </c>
      <c r="B363" s="7" t="s">
        <v>707</v>
      </c>
      <c r="C363" s="7" t="s">
        <v>683</v>
      </c>
      <c r="D363" s="8" t="s">
        <v>14</v>
      </c>
      <c r="E363" s="9">
        <v>1</v>
      </c>
      <c r="F363" s="19">
        <v>1390.85</v>
      </c>
      <c r="G363" s="19">
        <f t="shared" ref="G363:G367" si="53">E363*F363</f>
        <v>1390.85</v>
      </c>
      <c r="K363" s="19">
        <v>1738.56</v>
      </c>
      <c r="L363" s="39" t="str">
        <f t="shared" si="48"/>
        <v>menor</v>
      </c>
    </row>
    <row r="364" spans="1:12" s="2" customFormat="1" ht="45" customHeight="1">
      <c r="A364" s="7" t="s">
        <v>703</v>
      </c>
      <c r="B364" s="7" t="s">
        <v>708</v>
      </c>
      <c r="C364" s="7" t="s">
        <v>683</v>
      </c>
      <c r="D364" s="8" t="s">
        <v>14</v>
      </c>
      <c r="E364" s="9">
        <v>9</v>
      </c>
      <c r="F364" s="19">
        <v>540.54</v>
      </c>
      <c r="G364" s="19">
        <f t="shared" si="53"/>
        <v>4864.8599999999997</v>
      </c>
      <c r="K364" s="19">
        <v>675.68</v>
      </c>
      <c r="L364" s="39" t="str">
        <f t="shared" si="48"/>
        <v>menor</v>
      </c>
    </row>
    <row r="365" spans="1:12" s="2" customFormat="1" ht="15" customHeight="1">
      <c r="A365" s="7" t="s">
        <v>704</v>
      </c>
      <c r="B365" s="7" t="s">
        <v>709</v>
      </c>
      <c r="C365" s="7" t="s">
        <v>12</v>
      </c>
      <c r="D365" s="8" t="s">
        <v>14</v>
      </c>
      <c r="E365" s="9">
        <v>9</v>
      </c>
      <c r="F365" s="19">
        <v>192.37</v>
      </c>
      <c r="G365" s="19">
        <f t="shared" si="53"/>
        <v>1731.33</v>
      </c>
      <c r="K365" s="19">
        <v>240.46</v>
      </c>
      <c r="L365" s="39" t="str">
        <f t="shared" si="48"/>
        <v>menor</v>
      </c>
    </row>
    <row r="366" spans="1:12" s="2" customFormat="1" ht="15" customHeight="1">
      <c r="A366" s="7" t="s">
        <v>705</v>
      </c>
      <c r="B366" s="7" t="s">
        <v>710</v>
      </c>
      <c r="C366" s="7" t="s">
        <v>711</v>
      </c>
      <c r="D366" s="8" t="s">
        <v>14</v>
      </c>
      <c r="E366" s="9">
        <v>1</v>
      </c>
      <c r="F366" s="19">
        <v>15.75</v>
      </c>
      <c r="G366" s="19">
        <f t="shared" si="53"/>
        <v>15.75</v>
      </c>
      <c r="K366" s="19">
        <v>19.690000000000001</v>
      </c>
      <c r="L366" s="39" t="str">
        <f t="shared" si="48"/>
        <v>menor</v>
      </c>
    </row>
    <row r="367" spans="1:12" s="2" customFormat="1" ht="37.5" customHeight="1">
      <c r="A367" s="7" t="s">
        <v>706</v>
      </c>
      <c r="B367" s="7" t="s">
        <v>712</v>
      </c>
      <c r="C367" s="7" t="s">
        <v>53</v>
      </c>
      <c r="D367" s="8" t="s">
        <v>14</v>
      </c>
      <c r="E367" s="9">
        <v>2</v>
      </c>
      <c r="F367" s="19">
        <v>124.47</v>
      </c>
      <c r="G367" s="19">
        <f t="shared" si="53"/>
        <v>248.94</v>
      </c>
      <c r="K367" s="19">
        <v>155.59</v>
      </c>
      <c r="L367" s="39" t="str">
        <f t="shared" si="48"/>
        <v>menor</v>
      </c>
    </row>
    <row r="368" spans="1:12" s="2" customFormat="1" ht="15" customHeight="1">
      <c r="A368" s="5" t="s">
        <v>713</v>
      </c>
      <c r="B368" s="5" t="s">
        <v>714</v>
      </c>
      <c r="C368" s="5"/>
      <c r="D368" s="5"/>
      <c r="E368" s="6"/>
      <c r="F368" s="6"/>
      <c r="G368" s="6">
        <f>SUM(G369:G374)</f>
        <v>6042.9400000000005</v>
      </c>
      <c r="H368" s="32">
        <v>6043.18</v>
      </c>
      <c r="I368" s="32">
        <f>G368-H368</f>
        <v>-0.23999999999978172</v>
      </c>
      <c r="K368" s="6"/>
      <c r="L368" s="39" t="str">
        <f t="shared" si="48"/>
        <v>menor</v>
      </c>
    </row>
    <row r="369" spans="1:12" s="2" customFormat="1" ht="15" customHeight="1">
      <c r="A369" s="7" t="s">
        <v>715</v>
      </c>
      <c r="B369" s="7" t="s">
        <v>716</v>
      </c>
      <c r="C369" s="7" t="s">
        <v>126</v>
      </c>
      <c r="D369" s="8" t="s">
        <v>94</v>
      </c>
      <c r="E369" s="9">
        <v>28</v>
      </c>
      <c r="F369" s="19">
        <v>6.93</v>
      </c>
      <c r="G369" s="19">
        <f t="shared" ref="G369:G374" si="54">E369*F369</f>
        <v>194.04</v>
      </c>
      <c r="K369" s="19">
        <v>8.66</v>
      </c>
      <c r="L369" s="39" t="str">
        <f t="shared" si="48"/>
        <v>menor</v>
      </c>
    </row>
    <row r="370" spans="1:12" s="2" customFormat="1" ht="15" customHeight="1">
      <c r="A370" s="7" t="s">
        <v>717</v>
      </c>
      <c r="B370" s="7" t="s">
        <v>718</v>
      </c>
      <c r="C370" s="7" t="s">
        <v>719</v>
      </c>
      <c r="D370" s="8" t="s">
        <v>14</v>
      </c>
      <c r="E370" s="9">
        <v>9</v>
      </c>
      <c r="F370" s="19">
        <v>36.869999999999997</v>
      </c>
      <c r="G370" s="19">
        <f t="shared" si="54"/>
        <v>331.83</v>
      </c>
      <c r="K370" s="19">
        <v>46.09</v>
      </c>
      <c r="L370" s="39" t="str">
        <f t="shared" si="48"/>
        <v>menor</v>
      </c>
    </row>
    <row r="371" spans="1:12" s="2" customFormat="1" ht="15" customHeight="1">
      <c r="A371" s="7" t="s">
        <v>720</v>
      </c>
      <c r="B371" s="7" t="s">
        <v>536</v>
      </c>
      <c r="C371" s="7" t="s">
        <v>12</v>
      </c>
      <c r="D371" s="8" t="s">
        <v>14</v>
      </c>
      <c r="E371" s="9">
        <v>9</v>
      </c>
      <c r="F371" s="19">
        <v>86.74</v>
      </c>
      <c r="G371" s="19">
        <f t="shared" si="54"/>
        <v>780.66</v>
      </c>
      <c r="K371" s="19">
        <v>108.42</v>
      </c>
      <c r="L371" s="39" t="str">
        <f t="shared" si="48"/>
        <v>menor</v>
      </c>
    </row>
    <row r="372" spans="1:12" s="2" customFormat="1" ht="22.5" customHeight="1">
      <c r="A372" s="7" t="s">
        <v>721</v>
      </c>
      <c r="B372" s="7" t="s">
        <v>722</v>
      </c>
      <c r="C372" s="7" t="s">
        <v>66</v>
      </c>
      <c r="D372" s="8" t="s">
        <v>14</v>
      </c>
      <c r="E372" s="9">
        <v>1</v>
      </c>
      <c r="F372" s="19">
        <v>755.53</v>
      </c>
      <c r="G372" s="19">
        <f t="shared" si="54"/>
        <v>755.53</v>
      </c>
      <c r="K372" s="19">
        <v>944.41</v>
      </c>
      <c r="L372" s="39" t="str">
        <f t="shared" si="48"/>
        <v>menor</v>
      </c>
    </row>
    <row r="373" spans="1:12" s="2" customFormat="1" ht="15" customHeight="1">
      <c r="A373" s="7" t="s">
        <v>723</v>
      </c>
      <c r="B373" s="7" t="s">
        <v>533</v>
      </c>
      <c r="C373" s="7" t="s">
        <v>12</v>
      </c>
      <c r="D373" s="8" t="s">
        <v>534</v>
      </c>
      <c r="E373" s="9">
        <v>9</v>
      </c>
      <c r="F373" s="19">
        <v>41.66</v>
      </c>
      <c r="G373" s="19">
        <f t="shared" si="54"/>
        <v>374.93999999999994</v>
      </c>
      <c r="K373" s="19">
        <v>52.08</v>
      </c>
      <c r="L373" s="39" t="str">
        <f t="shared" si="48"/>
        <v>menor</v>
      </c>
    </row>
    <row r="374" spans="1:12" s="2" customFormat="1" ht="15" customHeight="1">
      <c r="A374" s="7" t="s">
        <v>724</v>
      </c>
      <c r="B374" s="7" t="s">
        <v>725</v>
      </c>
      <c r="C374" s="7" t="s">
        <v>12</v>
      </c>
      <c r="D374" s="8" t="s">
        <v>14</v>
      </c>
      <c r="E374" s="9">
        <v>69</v>
      </c>
      <c r="F374" s="19">
        <v>52.26</v>
      </c>
      <c r="G374" s="19">
        <f t="shared" si="54"/>
        <v>3605.94</v>
      </c>
      <c r="K374" s="19">
        <v>65.33</v>
      </c>
      <c r="L374" s="39" t="str">
        <f t="shared" si="48"/>
        <v>menor</v>
      </c>
    </row>
    <row r="375" spans="1:12" s="2" customFormat="1" ht="15" customHeight="1">
      <c r="A375" s="5" t="s">
        <v>726</v>
      </c>
      <c r="B375" s="5" t="s">
        <v>727</v>
      </c>
      <c r="C375" s="5"/>
      <c r="D375" s="5"/>
      <c r="E375" s="6"/>
      <c r="F375" s="6"/>
      <c r="G375" s="6">
        <f>SUM(G376:G385)</f>
        <v>2262.46</v>
      </c>
      <c r="H375" s="32">
        <v>2262.21</v>
      </c>
      <c r="I375" s="32">
        <f>G375-H375</f>
        <v>0.25</v>
      </c>
      <c r="K375" s="6"/>
      <c r="L375" s="39" t="str">
        <f t="shared" si="48"/>
        <v>menor</v>
      </c>
    </row>
    <row r="376" spans="1:12" s="2" customFormat="1" ht="15" customHeight="1">
      <c r="A376" s="7" t="s">
        <v>728</v>
      </c>
      <c r="B376" s="7" t="s">
        <v>729</v>
      </c>
      <c r="C376" s="7" t="s">
        <v>12</v>
      </c>
      <c r="D376" s="8" t="s">
        <v>14</v>
      </c>
      <c r="E376" s="9">
        <v>29</v>
      </c>
      <c r="F376" s="19">
        <v>18.809999999999999</v>
      </c>
      <c r="G376" s="19">
        <f t="shared" ref="G376:G385" si="55">E376*F376</f>
        <v>545.49</v>
      </c>
      <c r="K376" s="19">
        <v>23.51</v>
      </c>
      <c r="L376" s="39" t="str">
        <f t="shared" si="48"/>
        <v>menor</v>
      </c>
    </row>
    <row r="377" spans="1:12" s="2" customFormat="1" ht="15" customHeight="1">
      <c r="A377" s="7" t="s">
        <v>730</v>
      </c>
      <c r="B377" s="7" t="s">
        <v>731</v>
      </c>
      <c r="C377" s="7" t="s">
        <v>12</v>
      </c>
      <c r="D377" s="8" t="s">
        <v>14</v>
      </c>
      <c r="E377" s="9">
        <v>9</v>
      </c>
      <c r="F377" s="19">
        <v>18.809999999999999</v>
      </c>
      <c r="G377" s="19">
        <f t="shared" si="55"/>
        <v>169.29</v>
      </c>
      <c r="K377" s="19">
        <v>23.51</v>
      </c>
      <c r="L377" s="39" t="str">
        <f t="shared" si="48"/>
        <v>menor</v>
      </c>
    </row>
    <row r="378" spans="1:12" s="2" customFormat="1" ht="22.5" customHeight="1">
      <c r="A378" s="7" t="s">
        <v>732</v>
      </c>
      <c r="B378" s="7" t="s">
        <v>733</v>
      </c>
      <c r="C378" s="7" t="s">
        <v>12</v>
      </c>
      <c r="D378" s="8" t="s">
        <v>14</v>
      </c>
      <c r="E378" s="9">
        <v>33</v>
      </c>
      <c r="F378" s="19">
        <v>19.22</v>
      </c>
      <c r="G378" s="19">
        <f t="shared" si="55"/>
        <v>634.26</v>
      </c>
      <c r="K378" s="19">
        <v>24.02</v>
      </c>
      <c r="L378" s="39" t="str">
        <f t="shared" si="48"/>
        <v>menor</v>
      </c>
    </row>
    <row r="379" spans="1:12" s="2" customFormat="1" ht="15" customHeight="1">
      <c r="A379" s="7" t="s">
        <v>734</v>
      </c>
      <c r="B379" s="7" t="s">
        <v>735</v>
      </c>
      <c r="C379" s="7" t="s">
        <v>719</v>
      </c>
      <c r="D379" s="8" t="s">
        <v>14</v>
      </c>
      <c r="E379" s="9">
        <v>8</v>
      </c>
      <c r="F379" s="19">
        <v>10.58</v>
      </c>
      <c r="G379" s="19">
        <f t="shared" si="55"/>
        <v>84.64</v>
      </c>
      <c r="K379" s="19">
        <v>13.22</v>
      </c>
      <c r="L379" s="39" t="str">
        <f t="shared" si="48"/>
        <v>menor</v>
      </c>
    </row>
    <row r="380" spans="1:12" s="2" customFormat="1" ht="15" customHeight="1">
      <c r="A380" s="7" t="s">
        <v>736</v>
      </c>
      <c r="B380" s="7" t="s">
        <v>737</v>
      </c>
      <c r="C380" s="7" t="s">
        <v>12</v>
      </c>
      <c r="D380" s="8" t="s">
        <v>14</v>
      </c>
      <c r="E380" s="9">
        <v>12</v>
      </c>
      <c r="F380" s="19">
        <v>19.22</v>
      </c>
      <c r="G380" s="19">
        <f t="shared" si="55"/>
        <v>230.64</v>
      </c>
      <c r="K380" s="19">
        <v>24.02</v>
      </c>
      <c r="L380" s="39" t="str">
        <f t="shared" si="48"/>
        <v>menor</v>
      </c>
    </row>
    <row r="381" spans="1:12" s="2" customFormat="1" ht="15" customHeight="1">
      <c r="A381" s="7" t="s">
        <v>738</v>
      </c>
      <c r="B381" s="7" t="s">
        <v>739</v>
      </c>
      <c r="C381" s="7" t="s">
        <v>719</v>
      </c>
      <c r="D381" s="8" t="s">
        <v>14</v>
      </c>
      <c r="E381" s="9">
        <v>9</v>
      </c>
      <c r="F381" s="19">
        <v>9.34</v>
      </c>
      <c r="G381" s="19">
        <f t="shared" si="55"/>
        <v>84.06</v>
      </c>
      <c r="K381" s="19">
        <v>11.68</v>
      </c>
      <c r="L381" s="39" t="str">
        <f t="shared" si="48"/>
        <v>menor</v>
      </c>
    </row>
    <row r="382" spans="1:12" s="2" customFormat="1" ht="15" customHeight="1">
      <c r="A382" s="7" t="s">
        <v>740</v>
      </c>
      <c r="B382" s="7" t="s">
        <v>741</v>
      </c>
      <c r="C382" s="7" t="s">
        <v>719</v>
      </c>
      <c r="D382" s="8" t="s">
        <v>14</v>
      </c>
      <c r="E382" s="9">
        <v>9</v>
      </c>
      <c r="F382" s="19">
        <v>9.34</v>
      </c>
      <c r="G382" s="19">
        <f t="shared" si="55"/>
        <v>84.06</v>
      </c>
      <c r="K382" s="19">
        <v>11.68</v>
      </c>
      <c r="L382" s="39" t="str">
        <f t="shared" si="48"/>
        <v>menor</v>
      </c>
    </row>
    <row r="383" spans="1:12" s="2" customFormat="1" ht="15" customHeight="1">
      <c r="A383" s="7" t="s">
        <v>742</v>
      </c>
      <c r="B383" s="7" t="s">
        <v>743</v>
      </c>
      <c r="C383" s="7" t="s">
        <v>12</v>
      </c>
      <c r="D383" s="8" t="s">
        <v>14</v>
      </c>
      <c r="E383" s="9">
        <v>14</v>
      </c>
      <c r="F383" s="19">
        <v>19.22</v>
      </c>
      <c r="G383" s="19">
        <f t="shared" si="55"/>
        <v>269.08</v>
      </c>
      <c r="K383" s="19">
        <v>24.02</v>
      </c>
      <c r="L383" s="39" t="str">
        <f t="shared" si="48"/>
        <v>menor</v>
      </c>
    </row>
    <row r="384" spans="1:12" s="2" customFormat="1" ht="15" customHeight="1">
      <c r="A384" s="7" t="s">
        <v>744</v>
      </c>
      <c r="B384" s="7" t="s">
        <v>745</v>
      </c>
      <c r="C384" s="7" t="s">
        <v>719</v>
      </c>
      <c r="D384" s="8" t="s">
        <v>14</v>
      </c>
      <c r="E384" s="9">
        <v>9</v>
      </c>
      <c r="F384" s="19">
        <v>9.34</v>
      </c>
      <c r="G384" s="19">
        <f t="shared" si="55"/>
        <v>84.06</v>
      </c>
      <c r="K384" s="19">
        <v>11.68</v>
      </c>
      <c r="L384" s="39" t="str">
        <f t="shared" si="48"/>
        <v>menor</v>
      </c>
    </row>
    <row r="385" spans="1:12" s="2" customFormat="1" ht="15" customHeight="1">
      <c r="A385" s="7" t="s">
        <v>746</v>
      </c>
      <c r="B385" s="7" t="s">
        <v>747</v>
      </c>
      <c r="C385" s="7" t="s">
        <v>12</v>
      </c>
      <c r="D385" s="8" t="s">
        <v>14</v>
      </c>
      <c r="E385" s="9">
        <v>4</v>
      </c>
      <c r="F385" s="19">
        <v>19.22</v>
      </c>
      <c r="G385" s="19">
        <f t="shared" si="55"/>
        <v>76.88</v>
      </c>
      <c r="K385" s="19">
        <v>24.02</v>
      </c>
      <c r="L385" s="39" t="str">
        <f t="shared" si="48"/>
        <v>menor</v>
      </c>
    </row>
    <row r="386" spans="1:12" s="2" customFormat="1" ht="15" customHeight="1">
      <c r="A386" s="5" t="s">
        <v>748</v>
      </c>
      <c r="B386" s="5" t="s">
        <v>749</v>
      </c>
      <c r="C386" s="5"/>
      <c r="D386" s="5"/>
      <c r="E386" s="6"/>
      <c r="F386" s="6"/>
      <c r="G386" s="6">
        <f>G387+G419+G449+G469+G480+G499+G514+G520+G542+G575+G582</f>
        <v>63835.110000000008</v>
      </c>
      <c r="H386" s="32">
        <v>63835.06</v>
      </c>
      <c r="I386" s="32">
        <f>G386-H386</f>
        <v>5.0000000010186341E-2</v>
      </c>
      <c r="K386" s="6"/>
      <c r="L386" s="39" t="str">
        <f t="shared" si="48"/>
        <v>menor</v>
      </c>
    </row>
    <row r="387" spans="1:12" s="2" customFormat="1" ht="15" customHeight="1">
      <c r="A387" s="5" t="s">
        <v>750</v>
      </c>
      <c r="B387" s="5" t="s">
        <v>751</v>
      </c>
      <c r="C387" s="5"/>
      <c r="D387" s="5"/>
      <c r="E387" s="6"/>
      <c r="F387" s="6"/>
      <c r="G387" s="6">
        <f>SUM(G388:G418)</f>
        <v>5733.6900000000005</v>
      </c>
      <c r="H387" s="32">
        <v>5733.77</v>
      </c>
      <c r="I387" s="32">
        <f>G387-H387</f>
        <v>-7.999999999992724E-2</v>
      </c>
      <c r="K387" s="6"/>
      <c r="L387" s="39" t="str">
        <f t="shared" si="48"/>
        <v>menor</v>
      </c>
    </row>
    <row r="388" spans="1:12" s="2" customFormat="1" ht="22.5" customHeight="1">
      <c r="A388" s="7" t="s">
        <v>752</v>
      </c>
      <c r="B388" s="7" t="s">
        <v>753</v>
      </c>
      <c r="C388" s="7" t="s">
        <v>53</v>
      </c>
      <c r="D388" s="8" t="s">
        <v>14</v>
      </c>
      <c r="E388" s="9">
        <v>3</v>
      </c>
      <c r="F388" s="19">
        <v>2.36</v>
      </c>
      <c r="G388" s="19">
        <f t="shared" ref="G388:G418" si="56">E388*F388</f>
        <v>7.08</v>
      </c>
      <c r="K388" s="19">
        <v>2.95</v>
      </c>
      <c r="L388" s="39" t="str">
        <f t="shared" si="48"/>
        <v>menor</v>
      </c>
    </row>
    <row r="389" spans="1:12" s="2" customFormat="1" ht="30" customHeight="1">
      <c r="A389" s="7" t="s">
        <v>754</v>
      </c>
      <c r="B389" s="7" t="s">
        <v>755</v>
      </c>
      <c r="C389" s="7" t="s">
        <v>53</v>
      </c>
      <c r="D389" s="8" t="s">
        <v>14</v>
      </c>
      <c r="E389" s="9">
        <v>4</v>
      </c>
      <c r="F389" s="19">
        <v>4.38</v>
      </c>
      <c r="G389" s="19">
        <f t="shared" si="56"/>
        <v>17.52</v>
      </c>
      <c r="K389" s="19">
        <v>5.48</v>
      </c>
      <c r="L389" s="39" t="str">
        <f t="shared" si="48"/>
        <v>menor</v>
      </c>
    </row>
    <row r="390" spans="1:12" s="2" customFormat="1" ht="37.5" customHeight="1">
      <c r="A390" s="7" t="s">
        <v>756</v>
      </c>
      <c r="B390" s="7" t="s">
        <v>757</v>
      </c>
      <c r="C390" s="7" t="s">
        <v>53</v>
      </c>
      <c r="D390" s="8" t="s">
        <v>54</v>
      </c>
      <c r="E390" s="9">
        <v>9</v>
      </c>
      <c r="F390" s="19">
        <v>5.22</v>
      </c>
      <c r="G390" s="19">
        <f t="shared" si="56"/>
        <v>46.98</v>
      </c>
      <c r="K390" s="19">
        <v>6.52</v>
      </c>
      <c r="L390" s="39" t="str">
        <f t="shared" si="48"/>
        <v>menor</v>
      </c>
    </row>
    <row r="391" spans="1:12" s="2" customFormat="1" ht="22.5" customHeight="1">
      <c r="A391" s="7" t="s">
        <v>758</v>
      </c>
      <c r="B391" s="7" t="s">
        <v>759</v>
      </c>
      <c r="C391" s="7" t="s">
        <v>53</v>
      </c>
      <c r="D391" s="8" t="s">
        <v>14</v>
      </c>
      <c r="E391" s="9">
        <v>2</v>
      </c>
      <c r="F391" s="19">
        <v>26.71</v>
      </c>
      <c r="G391" s="19">
        <f t="shared" si="56"/>
        <v>53.42</v>
      </c>
      <c r="K391" s="19">
        <v>26.71</v>
      </c>
      <c r="L391" s="39" t="str">
        <f t="shared" si="48"/>
        <v>menor</v>
      </c>
    </row>
    <row r="392" spans="1:12" s="2" customFormat="1" ht="15" customHeight="1">
      <c r="A392" s="7" t="s">
        <v>760</v>
      </c>
      <c r="B392" s="7" t="s">
        <v>761</v>
      </c>
      <c r="C392" s="7" t="s">
        <v>12</v>
      </c>
      <c r="D392" s="8" t="s">
        <v>14</v>
      </c>
      <c r="E392" s="9">
        <v>6</v>
      </c>
      <c r="F392" s="19">
        <v>479.73</v>
      </c>
      <c r="G392" s="19">
        <f t="shared" si="56"/>
        <v>2878.38</v>
      </c>
      <c r="K392" s="19">
        <v>479.73</v>
      </c>
      <c r="L392" s="39" t="str">
        <f t="shared" ref="L392:L455" si="57">IF(F392&gt;K392,"maior","menor")</f>
        <v>menor</v>
      </c>
    </row>
    <row r="393" spans="1:12" s="2" customFormat="1" ht="45" customHeight="1">
      <c r="A393" s="7" t="s">
        <v>762</v>
      </c>
      <c r="B393" s="7" t="s">
        <v>699</v>
      </c>
      <c r="C393" s="7" t="s">
        <v>53</v>
      </c>
      <c r="D393" s="8" t="s">
        <v>14</v>
      </c>
      <c r="E393" s="9">
        <v>1</v>
      </c>
      <c r="F393" s="19">
        <v>124.38</v>
      </c>
      <c r="G393" s="19">
        <f t="shared" si="56"/>
        <v>124.38</v>
      </c>
      <c r="K393" s="19">
        <v>155.47</v>
      </c>
      <c r="L393" s="39" t="str">
        <f t="shared" si="57"/>
        <v>menor</v>
      </c>
    </row>
    <row r="394" spans="1:12" s="2" customFormat="1" ht="45" customHeight="1">
      <c r="A394" s="7" t="s">
        <v>763</v>
      </c>
      <c r="B394" s="7" t="s">
        <v>764</v>
      </c>
      <c r="C394" s="7" t="s">
        <v>53</v>
      </c>
      <c r="D394" s="8" t="s">
        <v>14</v>
      </c>
      <c r="E394" s="9">
        <v>2</v>
      </c>
      <c r="F394" s="19">
        <v>19.82</v>
      </c>
      <c r="G394" s="19">
        <f t="shared" si="56"/>
        <v>39.64</v>
      </c>
      <c r="K394" s="19">
        <v>24.78</v>
      </c>
      <c r="L394" s="39" t="str">
        <f t="shared" si="57"/>
        <v>menor</v>
      </c>
    </row>
    <row r="395" spans="1:12" s="2" customFormat="1" ht="37.5" customHeight="1">
      <c r="A395" s="7" t="s">
        <v>765</v>
      </c>
      <c r="B395" s="7" t="s">
        <v>712</v>
      </c>
      <c r="C395" s="7" t="s">
        <v>53</v>
      </c>
      <c r="D395" s="8" t="s">
        <v>14</v>
      </c>
      <c r="E395" s="9">
        <v>1</v>
      </c>
      <c r="F395" s="19">
        <v>124.47</v>
      </c>
      <c r="G395" s="19">
        <f t="shared" si="56"/>
        <v>124.47</v>
      </c>
      <c r="K395" s="19">
        <v>155.59</v>
      </c>
      <c r="L395" s="39" t="str">
        <f t="shared" si="57"/>
        <v>menor</v>
      </c>
    </row>
    <row r="396" spans="1:12" s="2" customFormat="1" ht="37.5" customHeight="1">
      <c r="A396" s="7" t="s">
        <v>766</v>
      </c>
      <c r="B396" s="7" t="s">
        <v>767</v>
      </c>
      <c r="C396" s="7" t="s">
        <v>53</v>
      </c>
      <c r="D396" s="8" t="s">
        <v>54</v>
      </c>
      <c r="E396" s="9">
        <v>24</v>
      </c>
      <c r="F396" s="19">
        <v>23.47</v>
      </c>
      <c r="G396" s="19">
        <f t="shared" si="56"/>
        <v>563.28</v>
      </c>
      <c r="K396" s="19">
        <v>29.34</v>
      </c>
      <c r="L396" s="39" t="str">
        <f t="shared" si="57"/>
        <v>menor</v>
      </c>
    </row>
    <row r="397" spans="1:12" s="2" customFormat="1" ht="37.5" customHeight="1">
      <c r="A397" s="7" t="s">
        <v>768</v>
      </c>
      <c r="B397" s="7" t="s">
        <v>769</v>
      </c>
      <c r="C397" s="7" t="s">
        <v>770</v>
      </c>
      <c r="D397" s="8" t="s">
        <v>626</v>
      </c>
      <c r="E397" s="9">
        <v>1</v>
      </c>
      <c r="F397" s="19">
        <v>65.78</v>
      </c>
      <c r="G397" s="19">
        <f t="shared" si="56"/>
        <v>65.78</v>
      </c>
      <c r="K397" s="19">
        <v>82.22</v>
      </c>
      <c r="L397" s="39" t="str">
        <f t="shared" si="57"/>
        <v>menor</v>
      </c>
    </row>
    <row r="398" spans="1:12" s="2" customFormat="1" ht="37.5" customHeight="1">
      <c r="A398" s="7" t="s">
        <v>771</v>
      </c>
      <c r="B398" s="7" t="s">
        <v>772</v>
      </c>
      <c r="C398" s="7" t="s">
        <v>53</v>
      </c>
      <c r="D398" s="8" t="s">
        <v>14</v>
      </c>
      <c r="E398" s="9">
        <v>2</v>
      </c>
      <c r="F398" s="19">
        <v>42.32</v>
      </c>
      <c r="G398" s="19">
        <f t="shared" si="56"/>
        <v>84.64</v>
      </c>
      <c r="K398" s="19">
        <v>52.9</v>
      </c>
      <c r="L398" s="39" t="str">
        <f t="shared" si="57"/>
        <v>menor</v>
      </c>
    </row>
    <row r="399" spans="1:12" s="2" customFormat="1" ht="30" customHeight="1">
      <c r="A399" s="7" t="s">
        <v>773</v>
      </c>
      <c r="B399" s="7" t="s">
        <v>774</v>
      </c>
      <c r="C399" s="7" t="s">
        <v>53</v>
      </c>
      <c r="D399" s="8" t="s">
        <v>14</v>
      </c>
      <c r="E399" s="9">
        <v>3</v>
      </c>
      <c r="F399" s="19">
        <v>8.5</v>
      </c>
      <c r="G399" s="19">
        <f t="shared" si="56"/>
        <v>25.5</v>
      </c>
      <c r="K399" s="19">
        <v>10.63</v>
      </c>
      <c r="L399" s="39" t="str">
        <f t="shared" si="57"/>
        <v>menor</v>
      </c>
    </row>
    <row r="400" spans="1:12" s="2" customFormat="1" ht="45" customHeight="1">
      <c r="A400" s="7" t="s">
        <v>775</v>
      </c>
      <c r="B400" s="7" t="s">
        <v>776</v>
      </c>
      <c r="C400" s="7" t="s">
        <v>53</v>
      </c>
      <c r="D400" s="8" t="s">
        <v>14</v>
      </c>
      <c r="E400" s="9">
        <v>2</v>
      </c>
      <c r="F400" s="19">
        <v>14.64</v>
      </c>
      <c r="G400" s="19">
        <f t="shared" si="56"/>
        <v>29.28</v>
      </c>
      <c r="K400" s="19">
        <v>18.3</v>
      </c>
      <c r="L400" s="39" t="str">
        <f t="shared" si="57"/>
        <v>menor</v>
      </c>
    </row>
    <row r="401" spans="1:12" s="2" customFormat="1" ht="37.5" customHeight="1">
      <c r="A401" s="7" t="s">
        <v>777</v>
      </c>
      <c r="B401" s="7" t="s">
        <v>778</v>
      </c>
      <c r="C401" s="7" t="s">
        <v>53</v>
      </c>
      <c r="D401" s="8" t="s">
        <v>14</v>
      </c>
      <c r="E401" s="9">
        <v>1</v>
      </c>
      <c r="F401" s="19">
        <v>70.48</v>
      </c>
      <c r="G401" s="19">
        <f t="shared" si="56"/>
        <v>70.48</v>
      </c>
      <c r="K401" s="19">
        <v>88.1</v>
      </c>
      <c r="L401" s="39" t="str">
        <f t="shared" si="57"/>
        <v>menor</v>
      </c>
    </row>
    <row r="402" spans="1:12" s="2" customFormat="1" ht="37.5" customHeight="1">
      <c r="A402" s="7" t="s">
        <v>779</v>
      </c>
      <c r="B402" s="7" t="s">
        <v>780</v>
      </c>
      <c r="C402" s="7" t="s">
        <v>53</v>
      </c>
      <c r="D402" s="8" t="s">
        <v>14</v>
      </c>
      <c r="E402" s="9">
        <v>3</v>
      </c>
      <c r="F402" s="19">
        <v>24.82</v>
      </c>
      <c r="G402" s="19">
        <f t="shared" si="56"/>
        <v>74.460000000000008</v>
      </c>
      <c r="K402" s="19">
        <v>31.03</v>
      </c>
      <c r="L402" s="39" t="str">
        <f t="shared" si="57"/>
        <v>menor</v>
      </c>
    </row>
    <row r="403" spans="1:12" s="2" customFormat="1" ht="37.5" customHeight="1">
      <c r="A403" s="7" t="s">
        <v>781</v>
      </c>
      <c r="B403" s="7" t="s">
        <v>782</v>
      </c>
      <c r="C403" s="7" t="s">
        <v>53</v>
      </c>
      <c r="D403" s="8" t="s">
        <v>54</v>
      </c>
      <c r="E403" s="9">
        <v>9</v>
      </c>
      <c r="F403" s="19">
        <v>18.88</v>
      </c>
      <c r="G403" s="19">
        <f t="shared" si="56"/>
        <v>169.92</v>
      </c>
      <c r="K403" s="19">
        <v>23.6</v>
      </c>
      <c r="L403" s="39" t="str">
        <f t="shared" si="57"/>
        <v>menor</v>
      </c>
    </row>
    <row r="404" spans="1:12" s="2" customFormat="1" ht="37.5" customHeight="1">
      <c r="A404" s="7" t="s">
        <v>783</v>
      </c>
      <c r="B404" s="7" t="s">
        <v>784</v>
      </c>
      <c r="C404" s="7" t="s">
        <v>53</v>
      </c>
      <c r="D404" s="8" t="s">
        <v>14</v>
      </c>
      <c r="E404" s="9">
        <v>2</v>
      </c>
      <c r="F404" s="19">
        <v>35.78</v>
      </c>
      <c r="G404" s="19">
        <f t="shared" si="56"/>
        <v>71.56</v>
      </c>
      <c r="K404" s="19">
        <v>44.73</v>
      </c>
      <c r="L404" s="39" t="str">
        <f t="shared" si="57"/>
        <v>menor</v>
      </c>
    </row>
    <row r="405" spans="1:12" s="2" customFormat="1" ht="45" customHeight="1">
      <c r="A405" s="7" t="s">
        <v>785</v>
      </c>
      <c r="B405" s="7" t="s">
        <v>786</v>
      </c>
      <c r="C405" s="7" t="s">
        <v>53</v>
      </c>
      <c r="D405" s="8" t="s">
        <v>14</v>
      </c>
      <c r="E405" s="9">
        <v>10</v>
      </c>
      <c r="F405" s="19">
        <v>32.1</v>
      </c>
      <c r="G405" s="19">
        <f t="shared" si="56"/>
        <v>321</v>
      </c>
      <c r="K405" s="19">
        <v>40.130000000000003</v>
      </c>
      <c r="L405" s="39" t="str">
        <f t="shared" si="57"/>
        <v>menor</v>
      </c>
    </row>
    <row r="406" spans="1:12" s="2" customFormat="1" ht="45" customHeight="1">
      <c r="A406" s="7" t="s">
        <v>787</v>
      </c>
      <c r="B406" s="7" t="s">
        <v>788</v>
      </c>
      <c r="C406" s="7" t="s">
        <v>53</v>
      </c>
      <c r="D406" s="8" t="s">
        <v>14</v>
      </c>
      <c r="E406" s="9">
        <v>10</v>
      </c>
      <c r="F406" s="19">
        <v>6.95</v>
      </c>
      <c r="G406" s="19">
        <f t="shared" si="56"/>
        <v>69.5</v>
      </c>
      <c r="K406" s="19">
        <v>8.69</v>
      </c>
      <c r="L406" s="39" t="str">
        <f t="shared" si="57"/>
        <v>menor</v>
      </c>
    </row>
    <row r="407" spans="1:12" s="2" customFormat="1" ht="30" customHeight="1">
      <c r="A407" s="7" t="s">
        <v>789</v>
      </c>
      <c r="B407" s="7" t="s">
        <v>790</v>
      </c>
      <c r="C407" s="7" t="s">
        <v>53</v>
      </c>
      <c r="D407" s="8" t="s">
        <v>14</v>
      </c>
      <c r="E407" s="9">
        <v>2</v>
      </c>
      <c r="F407" s="19">
        <v>5.05</v>
      </c>
      <c r="G407" s="19">
        <f t="shared" si="56"/>
        <v>10.1</v>
      </c>
      <c r="K407" s="19">
        <v>6.31</v>
      </c>
      <c r="L407" s="39" t="str">
        <f t="shared" si="57"/>
        <v>menor</v>
      </c>
    </row>
    <row r="408" spans="1:12" s="2" customFormat="1" ht="37.5" customHeight="1">
      <c r="A408" s="7" t="s">
        <v>791</v>
      </c>
      <c r="B408" s="7" t="s">
        <v>792</v>
      </c>
      <c r="C408" s="7" t="s">
        <v>53</v>
      </c>
      <c r="D408" s="8" t="s">
        <v>14</v>
      </c>
      <c r="E408" s="9">
        <v>3</v>
      </c>
      <c r="F408" s="19">
        <v>5.3</v>
      </c>
      <c r="G408" s="19">
        <f t="shared" si="56"/>
        <v>15.899999999999999</v>
      </c>
      <c r="K408" s="19">
        <v>6.63</v>
      </c>
      <c r="L408" s="39" t="str">
        <f t="shared" si="57"/>
        <v>menor</v>
      </c>
    </row>
    <row r="409" spans="1:12" s="2" customFormat="1" ht="37.5" customHeight="1">
      <c r="A409" s="7" t="s">
        <v>793</v>
      </c>
      <c r="B409" s="7" t="s">
        <v>794</v>
      </c>
      <c r="C409" s="7" t="s">
        <v>53</v>
      </c>
      <c r="D409" s="8" t="s">
        <v>14</v>
      </c>
      <c r="E409" s="9">
        <v>12</v>
      </c>
      <c r="F409" s="19">
        <v>3.47</v>
      </c>
      <c r="G409" s="19">
        <f t="shared" si="56"/>
        <v>41.64</v>
      </c>
      <c r="K409" s="19">
        <v>4.34</v>
      </c>
      <c r="L409" s="39" t="str">
        <f t="shared" si="57"/>
        <v>menor</v>
      </c>
    </row>
    <row r="410" spans="1:12" s="2" customFormat="1" ht="37.5" customHeight="1">
      <c r="A410" s="7" t="s">
        <v>795</v>
      </c>
      <c r="B410" s="7" t="s">
        <v>796</v>
      </c>
      <c r="C410" s="7" t="s">
        <v>53</v>
      </c>
      <c r="D410" s="8" t="s">
        <v>14</v>
      </c>
      <c r="E410" s="9">
        <v>7</v>
      </c>
      <c r="F410" s="19">
        <v>4.8099999999999996</v>
      </c>
      <c r="G410" s="19">
        <f t="shared" si="56"/>
        <v>33.669999999999995</v>
      </c>
      <c r="K410" s="19">
        <v>6.01</v>
      </c>
      <c r="L410" s="39" t="str">
        <f t="shared" si="57"/>
        <v>menor</v>
      </c>
    </row>
    <row r="411" spans="1:12" s="2" customFormat="1" ht="37.5" customHeight="1">
      <c r="A411" s="7" t="s">
        <v>797</v>
      </c>
      <c r="B411" s="7" t="s">
        <v>798</v>
      </c>
      <c r="C411" s="7" t="s">
        <v>53</v>
      </c>
      <c r="D411" s="8" t="s">
        <v>54</v>
      </c>
      <c r="E411" s="9">
        <v>60</v>
      </c>
      <c r="F411" s="19">
        <v>7.49</v>
      </c>
      <c r="G411" s="19">
        <f t="shared" si="56"/>
        <v>449.40000000000003</v>
      </c>
      <c r="K411" s="19">
        <v>9.36</v>
      </c>
      <c r="L411" s="39" t="str">
        <f t="shared" si="57"/>
        <v>menor</v>
      </c>
    </row>
    <row r="412" spans="1:12" s="2" customFormat="1" ht="45" customHeight="1">
      <c r="A412" s="7" t="s">
        <v>799</v>
      </c>
      <c r="B412" s="7" t="s">
        <v>800</v>
      </c>
      <c r="C412" s="7" t="s">
        <v>53</v>
      </c>
      <c r="D412" s="8" t="s">
        <v>14</v>
      </c>
      <c r="E412" s="9">
        <v>2</v>
      </c>
      <c r="F412" s="19">
        <v>16.95</v>
      </c>
      <c r="G412" s="19">
        <f t="shared" si="56"/>
        <v>33.9</v>
      </c>
      <c r="K412" s="19">
        <v>21.19</v>
      </c>
      <c r="L412" s="39" t="str">
        <f t="shared" si="57"/>
        <v>menor</v>
      </c>
    </row>
    <row r="413" spans="1:12" s="2" customFormat="1" ht="37.5" customHeight="1">
      <c r="A413" s="7" t="s">
        <v>801</v>
      </c>
      <c r="B413" s="7" t="s">
        <v>802</v>
      </c>
      <c r="C413" s="7" t="s">
        <v>53</v>
      </c>
      <c r="D413" s="8" t="s">
        <v>54</v>
      </c>
      <c r="E413" s="9">
        <v>3</v>
      </c>
      <c r="F413" s="19">
        <v>12.19</v>
      </c>
      <c r="G413" s="19">
        <f t="shared" si="56"/>
        <v>36.57</v>
      </c>
      <c r="K413" s="19">
        <v>15.24</v>
      </c>
      <c r="L413" s="39" t="str">
        <f t="shared" si="57"/>
        <v>menor</v>
      </c>
    </row>
    <row r="414" spans="1:12" s="2" customFormat="1" ht="37.5" customHeight="1">
      <c r="A414" s="7" t="s">
        <v>803</v>
      </c>
      <c r="B414" s="7" t="s">
        <v>804</v>
      </c>
      <c r="C414" s="7" t="s">
        <v>53</v>
      </c>
      <c r="D414" s="8" t="s">
        <v>14</v>
      </c>
      <c r="E414" s="9">
        <v>2</v>
      </c>
      <c r="F414" s="19">
        <v>39.880000000000003</v>
      </c>
      <c r="G414" s="19">
        <f t="shared" si="56"/>
        <v>79.760000000000005</v>
      </c>
      <c r="K414" s="19">
        <v>49.85</v>
      </c>
      <c r="L414" s="39" t="str">
        <f t="shared" si="57"/>
        <v>menor</v>
      </c>
    </row>
    <row r="415" spans="1:12" s="2" customFormat="1" ht="22.5" customHeight="1">
      <c r="A415" s="7" t="s">
        <v>805</v>
      </c>
      <c r="B415" s="7" t="s">
        <v>806</v>
      </c>
      <c r="C415" s="7" t="s">
        <v>53</v>
      </c>
      <c r="D415" s="8" t="s">
        <v>14</v>
      </c>
      <c r="E415" s="9">
        <v>3</v>
      </c>
      <c r="F415" s="19">
        <v>14.2</v>
      </c>
      <c r="G415" s="19">
        <f t="shared" si="56"/>
        <v>42.599999999999994</v>
      </c>
      <c r="K415" s="19">
        <v>17.75</v>
      </c>
      <c r="L415" s="39" t="str">
        <f t="shared" si="57"/>
        <v>menor</v>
      </c>
    </row>
    <row r="416" spans="1:12" s="2" customFormat="1" ht="37.5" customHeight="1">
      <c r="A416" s="7" t="s">
        <v>807</v>
      </c>
      <c r="B416" s="7" t="s">
        <v>808</v>
      </c>
      <c r="C416" s="7" t="s">
        <v>53</v>
      </c>
      <c r="D416" s="8" t="s">
        <v>14</v>
      </c>
      <c r="E416" s="9">
        <v>4</v>
      </c>
      <c r="F416" s="19">
        <v>12.98</v>
      </c>
      <c r="G416" s="19">
        <f t="shared" si="56"/>
        <v>51.92</v>
      </c>
      <c r="K416" s="19">
        <v>16.23</v>
      </c>
      <c r="L416" s="39" t="str">
        <f t="shared" si="57"/>
        <v>menor</v>
      </c>
    </row>
    <row r="417" spans="1:12" s="2" customFormat="1" ht="37.5" customHeight="1">
      <c r="A417" s="7" t="s">
        <v>809</v>
      </c>
      <c r="B417" s="7" t="s">
        <v>810</v>
      </c>
      <c r="C417" s="7" t="s">
        <v>53</v>
      </c>
      <c r="D417" s="8" t="s">
        <v>14</v>
      </c>
      <c r="E417" s="9">
        <v>6</v>
      </c>
      <c r="F417" s="19">
        <v>15.7</v>
      </c>
      <c r="G417" s="19">
        <f t="shared" si="56"/>
        <v>94.199999999999989</v>
      </c>
      <c r="K417" s="19">
        <v>19.63</v>
      </c>
      <c r="L417" s="39" t="str">
        <f t="shared" si="57"/>
        <v>menor</v>
      </c>
    </row>
    <row r="418" spans="1:12" s="2" customFormat="1" ht="30" customHeight="1">
      <c r="A418" s="7" t="s">
        <v>811</v>
      </c>
      <c r="B418" s="7" t="s">
        <v>812</v>
      </c>
      <c r="C418" s="7" t="s">
        <v>53</v>
      </c>
      <c r="D418" s="8" t="s">
        <v>14</v>
      </c>
      <c r="E418" s="9">
        <v>2</v>
      </c>
      <c r="F418" s="19">
        <v>3.38</v>
      </c>
      <c r="G418" s="19">
        <f t="shared" si="56"/>
        <v>6.76</v>
      </c>
      <c r="K418" s="19">
        <v>4.2300000000000004</v>
      </c>
      <c r="L418" s="39" t="str">
        <f t="shared" si="57"/>
        <v>menor</v>
      </c>
    </row>
    <row r="419" spans="1:12" s="2" customFormat="1" ht="15" customHeight="1">
      <c r="A419" s="5" t="s">
        <v>813</v>
      </c>
      <c r="B419" s="5" t="s">
        <v>814</v>
      </c>
      <c r="C419" s="5"/>
      <c r="D419" s="5"/>
      <c r="E419" s="6"/>
      <c r="F419" s="6"/>
      <c r="G419" s="6">
        <f>SUM(G420:G448)</f>
        <v>10205.76</v>
      </c>
      <c r="H419" s="32">
        <v>10205.67</v>
      </c>
      <c r="I419" s="32">
        <f>G419-H419</f>
        <v>9.0000000000145519E-2</v>
      </c>
      <c r="K419" s="6"/>
      <c r="L419" s="39" t="str">
        <f t="shared" si="57"/>
        <v>menor</v>
      </c>
    </row>
    <row r="420" spans="1:12" s="2" customFormat="1" ht="37.5" customHeight="1">
      <c r="A420" s="7" t="s">
        <v>815</v>
      </c>
      <c r="B420" s="7" t="s">
        <v>816</v>
      </c>
      <c r="C420" s="7" t="s">
        <v>53</v>
      </c>
      <c r="D420" s="8" t="s">
        <v>14</v>
      </c>
      <c r="E420" s="9">
        <v>1</v>
      </c>
      <c r="F420" s="19">
        <v>700</v>
      </c>
      <c r="G420" s="19">
        <f t="shared" ref="G420:G448" si="58">E420*F420</f>
        <v>700</v>
      </c>
      <c r="K420" s="19">
        <v>741.16</v>
      </c>
      <c r="L420" s="39" t="str">
        <f t="shared" si="57"/>
        <v>menor</v>
      </c>
    </row>
    <row r="421" spans="1:12" s="2" customFormat="1" ht="30" customHeight="1">
      <c r="A421" s="7" t="s">
        <v>817</v>
      </c>
      <c r="B421" s="7" t="s">
        <v>818</v>
      </c>
      <c r="C421" s="7" t="s">
        <v>53</v>
      </c>
      <c r="D421" s="8" t="s">
        <v>14</v>
      </c>
      <c r="E421" s="9">
        <v>6</v>
      </c>
      <c r="F421" s="19">
        <v>39.07</v>
      </c>
      <c r="G421" s="19">
        <f t="shared" si="58"/>
        <v>234.42000000000002</v>
      </c>
      <c r="K421" s="19">
        <v>48.84</v>
      </c>
      <c r="L421" s="39" t="str">
        <f t="shared" si="57"/>
        <v>menor</v>
      </c>
    </row>
    <row r="422" spans="1:12" s="2" customFormat="1" ht="22.5" customHeight="1">
      <c r="A422" s="7" t="s">
        <v>819</v>
      </c>
      <c r="B422" s="7" t="s">
        <v>820</v>
      </c>
      <c r="C422" s="7" t="s">
        <v>53</v>
      </c>
      <c r="D422" s="8" t="s">
        <v>14</v>
      </c>
      <c r="E422" s="9">
        <v>2</v>
      </c>
      <c r="F422" s="19">
        <v>590</v>
      </c>
      <c r="G422" s="19">
        <f t="shared" si="58"/>
        <v>1180</v>
      </c>
      <c r="K422" s="19">
        <v>604.22</v>
      </c>
      <c r="L422" s="39" t="str">
        <f t="shared" si="57"/>
        <v>menor</v>
      </c>
    </row>
    <row r="423" spans="1:12" s="2" customFormat="1" ht="15" customHeight="1">
      <c r="A423" s="7" t="s">
        <v>821</v>
      </c>
      <c r="B423" s="7" t="s">
        <v>822</v>
      </c>
      <c r="C423" s="7" t="s">
        <v>12</v>
      </c>
      <c r="D423" s="8" t="s">
        <v>54</v>
      </c>
      <c r="E423" s="9">
        <v>5</v>
      </c>
      <c r="F423" s="19">
        <v>29.34</v>
      </c>
      <c r="G423" s="19">
        <f t="shared" si="58"/>
        <v>146.69999999999999</v>
      </c>
      <c r="K423" s="19">
        <v>29.34</v>
      </c>
      <c r="L423" s="39" t="str">
        <f t="shared" si="57"/>
        <v>menor</v>
      </c>
    </row>
    <row r="424" spans="1:12" s="2" customFormat="1" ht="15" customHeight="1">
      <c r="A424" s="7" t="s">
        <v>823</v>
      </c>
      <c r="B424" s="7" t="s">
        <v>824</v>
      </c>
      <c r="C424" s="7" t="s">
        <v>12</v>
      </c>
      <c r="D424" s="8" t="s">
        <v>54</v>
      </c>
      <c r="E424" s="9">
        <v>5</v>
      </c>
      <c r="F424" s="19">
        <v>9.83</v>
      </c>
      <c r="G424" s="19">
        <f t="shared" si="58"/>
        <v>49.15</v>
      </c>
      <c r="K424" s="19">
        <v>9.83</v>
      </c>
      <c r="L424" s="39" t="str">
        <f t="shared" si="57"/>
        <v>menor</v>
      </c>
    </row>
    <row r="425" spans="1:12" s="2" customFormat="1" ht="37.5" customHeight="1">
      <c r="A425" s="7" t="s">
        <v>825</v>
      </c>
      <c r="B425" s="7" t="s">
        <v>826</v>
      </c>
      <c r="C425" s="7" t="s">
        <v>53</v>
      </c>
      <c r="D425" s="8" t="s">
        <v>14</v>
      </c>
      <c r="E425" s="9">
        <v>4</v>
      </c>
      <c r="F425" s="19">
        <v>130</v>
      </c>
      <c r="G425" s="19">
        <f t="shared" si="58"/>
        <v>520</v>
      </c>
      <c r="K425" s="19">
        <v>149.74</v>
      </c>
      <c r="L425" s="39" t="str">
        <f t="shared" si="57"/>
        <v>menor</v>
      </c>
    </row>
    <row r="426" spans="1:12" s="2" customFormat="1" ht="30" customHeight="1">
      <c r="A426" s="7" t="s">
        <v>827</v>
      </c>
      <c r="B426" s="7" t="s">
        <v>828</v>
      </c>
      <c r="C426" s="7" t="s">
        <v>53</v>
      </c>
      <c r="D426" s="8" t="s">
        <v>14</v>
      </c>
      <c r="E426" s="9">
        <v>4</v>
      </c>
      <c r="F426" s="19">
        <v>8.17</v>
      </c>
      <c r="G426" s="19">
        <f t="shared" si="58"/>
        <v>32.68</v>
      </c>
      <c r="K426" s="19">
        <v>10.210000000000001</v>
      </c>
      <c r="L426" s="39" t="str">
        <f t="shared" si="57"/>
        <v>menor</v>
      </c>
    </row>
    <row r="427" spans="1:12" s="2" customFormat="1" ht="30" customHeight="1">
      <c r="A427" s="7" t="s">
        <v>829</v>
      </c>
      <c r="B427" s="7" t="s">
        <v>830</v>
      </c>
      <c r="C427" s="7" t="s">
        <v>12</v>
      </c>
      <c r="D427" s="8" t="s">
        <v>14</v>
      </c>
      <c r="E427" s="9">
        <v>4</v>
      </c>
      <c r="F427" s="19">
        <v>277.11</v>
      </c>
      <c r="G427" s="19">
        <f t="shared" si="58"/>
        <v>1108.44</v>
      </c>
      <c r="K427" s="19">
        <v>277.11</v>
      </c>
      <c r="L427" s="39" t="str">
        <f t="shared" si="57"/>
        <v>menor</v>
      </c>
    </row>
    <row r="428" spans="1:12" s="2" customFormat="1" ht="30" customHeight="1">
      <c r="A428" s="7" t="s">
        <v>831</v>
      </c>
      <c r="B428" s="7" t="s">
        <v>832</v>
      </c>
      <c r="C428" s="7" t="s">
        <v>833</v>
      </c>
      <c r="D428" s="8" t="s">
        <v>94</v>
      </c>
      <c r="E428" s="9">
        <v>3</v>
      </c>
      <c r="F428" s="19">
        <v>40</v>
      </c>
      <c r="G428" s="19">
        <f t="shared" si="58"/>
        <v>120</v>
      </c>
      <c r="K428" s="19">
        <v>47.92</v>
      </c>
      <c r="L428" s="39" t="str">
        <f t="shared" si="57"/>
        <v>menor</v>
      </c>
    </row>
    <row r="429" spans="1:12" s="2" customFormat="1" ht="22.5" customHeight="1">
      <c r="A429" s="7" t="s">
        <v>834</v>
      </c>
      <c r="B429" s="7" t="s">
        <v>835</v>
      </c>
      <c r="C429" s="7" t="s">
        <v>53</v>
      </c>
      <c r="D429" s="8" t="s">
        <v>14</v>
      </c>
      <c r="E429" s="9">
        <v>1</v>
      </c>
      <c r="F429" s="9">
        <v>24.65</v>
      </c>
      <c r="G429" s="19">
        <f t="shared" si="58"/>
        <v>24.65</v>
      </c>
      <c r="K429" s="19">
        <v>30.81</v>
      </c>
      <c r="L429" s="39" t="str">
        <f t="shared" si="57"/>
        <v>menor</v>
      </c>
    </row>
    <row r="430" spans="1:12" s="2" customFormat="1" ht="45" customHeight="1">
      <c r="A430" s="7" t="s">
        <v>836</v>
      </c>
      <c r="B430" s="7" t="s">
        <v>837</v>
      </c>
      <c r="C430" s="7" t="s">
        <v>66</v>
      </c>
      <c r="D430" s="8" t="s">
        <v>14</v>
      </c>
      <c r="E430" s="9">
        <v>2</v>
      </c>
      <c r="F430" s="9">
        <v>750</v>
      </c>
      <c r="G430" s="19">
        <f t="shared" si="58"/>
        <v>1500</v>
      </c>
      <c r="K430" s="19">
        <v>778.04</v>
      </c>
      <c r="L430" s="39" t="str">
        <f t="shared" si="57"/>
        <v>menor</v>
      </c>
    </row>
    <row r="431" spans="1:12" s="2" customFormat="1" ht="37.5" customHeight="1">
      <c r="A431" s="7" t="s">
        <v>838</v>
      </c>
      <c r="B431" s="7" t="s">
        <v>839</v>
      </c>
      <c r="C431" s="7" t="s">
        <v>53</v>
      </c>
      <c r="D431" s="8" t="s">
        <v>14</v>
      </c>
      <c r="E431" s="9">
        <v>4</v>
      </c>
      <c r="F431" s="9">
        <v>187.91</v>
      </c>
      <c r="G431" s="19">
        <f t="shared" si="58"/>
        <v>751.64</v>
      </c>
      <c r="K431" s="19">
        <v>187.91</v>
      </c>
      <c r="L431" s="39" t="str">
        <f t="shared" si="57"/>
        <v>menor</v>
      </c>
    </row>
    <row r="432" spans="1:12" s="2" customFormat="1" ht="45" customHeight="1">
      <c r="A432" s="7" t="s">
        <v>840</v>
      </c>
      <c r="B432" s="7" t="s">
        <v>841</v>
      </c>
      <c r="C432" s="7" t="s">
        <v>53</v>
      </c>
      <c r="D432" s="8" t="s">
        <v>14</v>
      </c>
      <c r="E432" s="9">
        <v>2</v>
      </c>
      <c r="F432" s="9">
        <v>700</v>
      </c>
      <c r="G432" s="19">
        <f t="shared" si="58"/>
        <v>1400</v>
      </c>
      <c r="K432" s="19">
        <v>713.55</v>
      </c>
      <c r="L432" s="39" t="str">
        <f t="shared" si="57"/>
        <v>menor</v>
      </c>
    </row>
    <row r="433" spans="1:12" s="2" customFormat="1" ht="45" customHeight="1">
      <c r="A433" s="7" t="s">
        <v>842</v>
      </c>
      <c r="B433" s="7" t="s">
        <v>843</v>
      </c>
      <c r="C433" s="7" t="s">
        <v>53</v>
      </c>
      <c r="D433" s="8" t="s">
        <v>14</v>
      </c>
      <c r="E433" s="9">
        <v>6</v>
      </c>
      <c r="F433" s="9">
        <v>77.06</v>
      </c>
      <c r="G433" s="19">
        <f t="shared" si="58"/>
        <v>462.36</v>
      </c>
      <c r="K433" s="19">
        <v>96.32</v>
      </c>
      <c r="L433" s="39" t="str">
        <f t="shared" si="57"/>
        <v>menor</v>
      </c>
    </row>
    <row r="434" spans="1:12" s="2" customFormat="1" ht="22.5" customHeight="1">
      <c r="A434" s="7" t="s">
        <v>844</v>
      </c>
      <c r="B434" s="7" t="s">
        <v>845</v>
      </c>
      <c r="C434" s="7" t="s">
        <v>53</v>
      </c>
      <c r="D434" s="8" t="s">
        <v>14</v>
      </c>
      <c r="E434" s="9">
        <v>6</v>
      </c>
      <c r="F434" s="9">
        <v>163.24</v>
      </c>
      <c r="G434" s="19">
        <f t="shared" si="58"/>
        <v>979.44</v>
      </c>
      <c r="K434" s="19">
        <v>204.05</v>
      </c>
      <c r="L434" s="39" t="str">
        <f t="shared" si="57"/>
        <v>menor</v>
      </c>
    </row>
    <row r="435" spans="1:12" s="2" customFormat="1" ht="15" customHeight="1">
      <c r="A435" s="7" t="s">
        <v>846</v>
      </c>
      <c r="B435" s="7" t="s">
        <v>847</v>
      </c>
      <c r="C435" s="7" t="s">
        <v>770</v>
      </c>
      <c r="D435" s="8" t="s">
        <v>626</v>
      </c>
      <c r="E435" s="9">
        <v>1</v>
      </c>
      <c r="F435" s="9">
        <v>33.119999999999997</v>
      </c>
      <c r="G435" s="19">
        <f t="shared" si="58"/>
        <v>33.119999999999997</v>
      </c>
      <c r="K435" s="19">
        <v>41.4</v>
      </c>
      <c r="L435" s="39" t="str">
        <f t="shared" si="57"/>
        <v>menor</v>
      </c>
    </row>
    <row r="436" spans="1:12" s="2" customFormat="1" ht="30" customHeight="1">
      <c r="A436" s="7" t="s">
        <v>848</v>
      </c>
      <c r="B436" s="7" t="s">
        <v>849</v>
      </c>
      <c r="C436" s="7" t="s">
        <v>53</v>
      </c>
      <c r="D436" s="8" t="s">
        <v>14</v>
      </c>
      <c r="E436" s="9">
        <v>12</v>
      </c>
      <c r="F436" s="9">
        <v>2.13</v>
      </c>
      <c r="G436" s="19">
        <f t="shared" si="58"/>
        <v>25.56</v>
      </c>
      <c r="K436" s="19">
        <v>2.66</v>
      </c>
      <c r="L436" s="39" t="str">
        <f t="shared" si="57"/>
        <v>menor</v>
      </c>
    </row>
    <row r="437" spans="1:12" s="2" customFormat="1" ht="30" customHeight="1">
      <c r="A437" s="7" t="s">
        <v>850</v>
      </c>
      <c r="B437" s="7" t="s">
        <v>851</v>
      </c>
      <c r="C437" s="7" t="s">
        <v>53</v>
      </c>
      <c r="D437" s="8" t="s">
        <v>14</v>
      </c>
      <c r="E437" s="9">
        <v>18</v>
      </c>
      <c r="F437" s="9">
        <v>5.91</v>
      </c>
      <c r="G437" s="19">
        <f t="shared" si="58"/>
        <v>106.38</v>
      </c>
      <c r="K437" s="19">
        <v>7.39</v>
      </c>
      <c r="L437" s="39" t="str">
        <f t="shared" si="57"/>
        <v>menor</v>
      </c>
    </row>
    <row r="438" spans="1:12" s="2" customFormat="1" ht="30" customHeight="1">
      <c r="A438" s="7" t="s">
        <v>852</v>
      </c>
      <c r="B438" s="7" t="s">
        <v>853</v>
      </c>
      <c r="C438" s="7" t="s">
        <v>53</v>
      </c>
      <c r="D438" s="8" t="s">
        <v>14</v>
      </c>
      <c r="E438" s="9">
        <v>6</v>
      </c>
      <c r="F438" s="9">
        <v>8.3000000000000007</v>
      </c>
      <c r="G438" s="19">
        <f t="shared" si="58"/>
        <v>49.800000000000004</v>
      </c>
      <c r="K438" s="19">
        <v>10.37</v>
      </c>
      <c r="L438" s="39" t="str">
        <f t="shared" si="57"/>
        <v>menor</v>
      </c>
    </row>
    <row r="439" spans="1:12" s="2" customFormat="1" ht="22.5" customHeight="1">
      <c r="A439" s="7" t="s">
        <v>854</v>
      </c>
      <c r="B439" s="7" t="s">
        <v>855</v>
      </c>
      <c r="C439" s="7" t="s">
        <v>53</v>
      </c>
      <c r="D439" s="8" t="s">
        <v>14</v>
      </c>
      <c r="E439" s="9">
        <v>6</v>
      </c>
      <c r="F439" s="9">
        <v>21.83</v>
      </c>
      <c r="G439" s="19">
        <f t="shared" si="58"/>
        <v>130.97999999999999</v>
      </c>
      <c r="K439" s="19">
        <v>27.29</v>
      </c>
      <c r="L439" s="39" t="str">
        <f t="shared" si="57"/>
        <v>menor</v>
      </c>
    </row>
    <row r="440" spans="1:12" s="2" customFormat="1" ht="15" customHeight="1">
      <c r="A440" s="7" t="s">
        <v>856</v>
      </c>
      <c r="B440" s="7" t="s">
        <v>857</v>
      </c>
      <c r="C440" s="7" t="s">
        <v>53</v>
      </c>
      <c r="D440" s="8" t="s">
        <v>14</v>
      </c>
      <c r="E440" s="9">
        <v>2</v>
      </c>
      <c r="F440" s="9">
        <v>11.33</v>
      </c>
      <c r="G440" s="19">
        <f t="shared" si="58"/>
        <v>22.66</v>
      </c>
      <c r="K440" s="19">
        <v>14.16</v>
      </c>
      <c r="L440" s="39" t="str">
        <f t="shared" si="57"/>
        <v>menor</v>
      </c>
    </row>
    <row r="441" spans="1:12" s="2" customFormat="1" ht="22.5" customHeight="1">
      <c r="A441" s="7" t="s">
        <v>858</v>
      </c>
      <c r="B441" s="7" t="s">
        <v>859</v>
      </c>
      <c r="C441" s="7" t="s">
        <v>53</v>
      </c>
      <c r="D441" s="8" t="s">
        <v>14</v>
      </c>
      <c r="E441" s="9">
        <v>6</v>
      </c>
      <c r="F441" s="9">
        <v>18.78</v>
      </c>
      <c r="G441" s="19">
        <f t="shared" si="58"/>
        <v>112.68</v>
      </c>
      <c r="K441" s="19">
        <v>23.47</v>
      </c>
      <c r="L441" s="39" t="str">
        <f t="shared" si="57"/>
        <v>menor</v>
      </c>
    </row>
    <row r="442" spans="1:12" s="2" customFormat="1" ht="30" customHeight="1">
      <c r="A442" s="7" t="s">
        <v>860</v>
      </c>
      <c r="B442" s="7" t="s">
        <v>774</v>
      </c>
      <c r="C442" s="7" t="s">
        <v>53</v>
      </c>
      <c r="D442" s="8" t="s">
        <v>14</v>
      </c>
      <c r="E442" s="9">
        <v>6</v>
      </c>
      <c r="F442" s="9">
        <v>8.5</v>
      </c>
      <c r="G442" s="19">
        <f t="shared" si="58"/>
        <v>51</v>
      </c>
      <c r="K442" s="19">
        <v>10.63</v>
      </c>
      <c r="L442" s="39" t="str">
        <f t="shared" si="57"/>
        <v>menor</v>
      </c>
    </row>
    <row r="443" spans="1:12" s="2" customFormat="1" ht="30" customHeight="1">
      <c r="A443" s="7" t="s">
        <v>861</v>
      </c>
      <c r="B443" s="7" t="s">
        <v>790</v>
      </c>
      <c r="C443" s="7" t="s">
        <v>53</v>
      </c>
      <c r="D443" s="8" t="s">
        <v>14</v>
      </c>
      <c r="E443" s="9">
        <v>4</v>
      </c>
      <c r="F443" s="9">
        <v>5.05</v>
      </c>
      <c r="G443" s="19">
        <f t="shared" si="58"/>
        <v>20.2</v>
      </c>
      <c r="K443" s="19">
        <v>6.31</v>
      </c>
      <c r="L443" s="39" t="str">
        <f t="shared" si="57"/>
        <v>menor</v>
      </c>
    </row>
    <row r="444" spans="1:12" s="2" customFormat="1" ht="22.5" customHeight="1">
      <c r="A444" s="7" t="s">
        <v>862</v>
      </c>
      <c r="B444" s="7" t="s">
        <v>863</v>
      </c>
      <c r="C444" s="7" t="s">
        <v>53</v>
      </c>
      <c r="D444" s="8" t="s">
        <v>54</v>
      </c>
      <c r="E444" s="9">
        <v>13</v>
      </c>
      <c r="F444" s="9">
        <v>4.82</v>
      </c>
      <c r="G444" s="19">
        <f t="shared" si="58"/>
        <v>62.660000000000004</v>
      </c>
      <c r="K444" s="19">
        <v>6.02</v>
      </c>
      <c r="L444" s="39" t="str">
        <f t="shared" si="57"/>
        <v>menor</v>
      </c>
    </row>
    <row r="445" spans="1:12" s="2" customFormat="1" ht="22.5" customHeight="1">
      <c r="A445" s="7" t="s">
        <v>864</v>
      </c>
      <c r="B445" s="7" t="s">
        <v>865</v>
      </c>
      <c r="C445" s="7" t="s">
        <v>53</v>
      </c>
      <c r="D445" s="8" t="s">
        <v>54</v>
      </c>
      <c r="E445" s="9">
        <v>9</v>
      </c>
      <c r="F445" s="9">
        <v>8.5399999999999991</v>
      </c>
      <c r="G445" s="19">
        <f t="shared" si="58"/>
        <v>76.859999999999985</v>
      </c>
      <c r="K445" s="19">
        <v>10.68</v>
      </c>
      <c r="L445" s="39" t="str">
        <f t="shared" si="57"/>
        <v>menor</v>
      </c>
    </row>
    <row r="446" spans="1:12" s="2" customFormat="1" ht="22.5" customHeight="1">
      <c r="A446" s="7" t="s">
        <v>866</v>
      </c>
      <c r="B446" s="7" t="s">
        <v>867</v>
      </c>
      <c r="C446" s="7" t="s">
        <v>53</v>
      </c>
      <c r="D446" s="8" t="s">
        <v>54</v>
      </c>
      <c r="E446" s="9">
        <v>18</v>
      </c>
      <c r="F446" s="9">
        <v>13.05</v>
      </c>
      <c r="G446" s="19">
        <f t="shared" si="58"/>
        <v>234.9</v>
      </c>
      <c r="K446" s="19">
        <v>16.309999999999999</v>
      </c>
      <c r="L446" s="39" t="str">
        <f t="shared" si="57"/>
        <v>menor</v>
      </c>
    </row>
    <row r="447" spans="1:12" s="2" customFormat="1" ht="30" customHeight="1">
      <c r="A447" s="7" t="s">
        <v>868</v>
      </c>
      <c r="B447" s="7" t="s">
        <v>869</v>
      </c>
      <c r="C447" s="7" t="s">
        <v>53</v>
      </c>
      <c r="D447" s="8" t="s">
        <v>14</v>
      </c>
      <c r="E447" s="9">
        <v>3</v>
      </c>
      <c r="F447" s="9">
        <v>8.14</v>
      </c>
      <c r="G447" s="19">
        <f t="shared" si="58"/>
        <v>24.42</v>
      </c>
      <c r="K447" s="19">
        <v>10.17</v>
      </c>
      <c r="L447" s="39" t="str">
        <f t="shared" si="57"/>
        <v>menor</v>
      </c>
    </row>
    <row r="448" spans="1:12" s="2" customFormat="1" ht="30" customHeight="1">
      <c r="A448" s="7" t="s">
        <v>870</v>
      </c>
      <c r="B448" s="7" t="s">
        <v>871</v>
      </c>
      <c r="C448" s="7" t="s">
        <v>53</v>
      </c>
      <c r="D448" s="8" t="s">
        <v>14</v>
      </c>
      <c r="E448" s="9">
        <v>6</v>
      </c>
      <c r="F448" s="9">
        <v>7.51</v>
      </c>
      <c r="G448" s="19">
        <f t="shared" si="58"/>
        <v>45.06</v>
      </c>
      <c r="K448" s="19">
        <v>9.39</v>
      </c>
      <c r="L448" s="39" t="str">
        <f t="shared" si="57"/>
        <v>menor</v>
      </c>
    </row>
    <row r="449" spans="1:12" s="2" customFormat="1" ht="22.5" customHeight="1">
      <c r="A449" s="5" t="s">
        <v>872</v>
      </c>
      <c r="B449" s="5" t="s">
        <v>873</v>
      </c>
      <c r="C449" s="5"/>
      <c r="D449" s="5"/>
      <c r="E449" s="6"/>
      <c r="F449" s="6"/>
      <c r="G449" s="6">
        <f>SUM(G450:G468)</f>
        <v>6856.6400000000012</v>
      </c>
      <c r="H449" s="32">
        <v>6856.6</v>
      </c>
      <c r="I449" s="32">
        <f>G449-H449</f>
        <v>4.0000000000873115E-2</v>
      </c>
      <c r="K449" s="6"/>
      <c r="L449" s="39" t="str">
        <f t="shared" si="57"/>
        <v>menor</v>
      </c>
    </row>
    <row r="450" spans="1:12" s="2" customFormat="1" ht="45" customHeight="1">
      <c r="A450" s="7" t="s">
        <v>874</v>
      </c>
      <c r="B450" s="7" t="s">
        <v>843</v>
      </c>
      <c r="C450" s="7" t="s">
        <v>53</v>
      </c>
      <c r="D450" s="8" t="s">
        <v>14</v>
      </c>
      <c r="E450" s="9">
        <v>4</v>
      </c>
      <c r="F450" s="19">
        <v>77.06</v>
      </c>
      <c r="G450" s="19">
        <f t="shared" ref="G450:G468" si="59">E450*F450</f>
        <v>308.24</v>
      </c>
      <c r="K450" s="19">
        <v>96.32</v>
      </c>
      <c r="L450" s="39" t="str">
        <f t="shared" si="57"/>
        <v>menor</v>
      </c>
    </row>
    <row r="451" spans="1:12" s="2" customFormat="1" ht="22.5" customHeight="1">
      <c r="A451" s="7" t="s">
        <v>875</v>
      </c>
      <c r="B451" s="7" t="s">
        <v>845</v>
      </c>
      <c r="C451" s="7" t="s">
        <v>53</v>
      </c>
      <c r="D451" s="8" t="s">
        <v>14</v>
      </c>
      <c r="E451" s="9">
        <v>4</v>
      </c>
      <c r="F451" s="19">
        <v>163.24</v>
      </c>
      <c r="G451" s="19">
        <f t="shared" si="59"/>
        <v>652.96</v>
      </c>
      <c r="K451" s="19">
        <v>204.05</v>
      </c>
      <c r="L451" s="39" t="str">
        <f t="shared" si="57"/>
        <v>menor</v>
      </c>
    </row>
    <row r="452" spans="1:12" s="2" customFormat="1" ht="37.5" customHeight="1">
      <c r="A452" s="7" t="s">
        <v>876</v>
      </c>
      <c r="B452" s="7" t="s">
        <v>839</v>
      </c>
      <c r="C452" s="7" t="s">
        <v>53</v>
      </c>
      <c r="D452" s="8" t="s">
        <v>14</v>
      </c>
      <c r="E452" s="9">
        <v>4</v>
      </c>
      <c r="F452" s="19">
        <v>187.91</v>
      </c>
      <c r="G452" s="19">
        <f t="shared" si="59"/>
        <v>751.64</v>
      </c>
      <c r="K452" s="19">
        <v>187.91</v>
      </c>
      <c r="L452" s="39" t="str">
        <f t="shared" si="57"/>
        <v>menor</v>
      </c>
    </row>
    <row r="453" spans="1:12" s="2" customFormat="1" ht="45" customHeight="1">
      <c r="A453" s="7" t="s">
        <v>877</v>
      </c>
      <c r="B453" s="7" t="s">
        <v>837</v>
      </c>
      <c r="C453" s="7" t="s">
        <v>66</v>
      </c>
      <c r="D453" s="8" t="s">
        <v>14</v>
      </c>
      <c r="E453" s="9">
        <v>4</v>
      </c>
      <c r="F453" s="19">
        <v>750</v>
      </c>
      <c r="G453" s="19">
        <f t="shared" si="59"/>
        <v>3000</v>
      </c>
      <c r="K453" s="19">
        <v>778.04</v>
      </c>
      <c r="L453" s="39" t="str">
        <f t="shared" si="57"/>
        <v>menor</v>
      </c>
    </row>
    <row r="454" spans="1:12" s="2" customFormat="1" ht="30" customHeight="1">
      <c r="A454" s="7" t="s">
        <v>878</v>
      </c>
      <c r="B454" s="7" t="s">
        <v>818</v>
      </c>
      <c r="C454" s="7" t="s">
        <v>53</v>
      </c>
      <c r="D454" s="8" t="s">
        <v>14</v>
      </c>
      <c r="E454" s="9">
        <v>2</v>
      </c>
      <c r="F454" s="19">
        <v>39.07</v>
      </c>
      <c r="G454" s="19">
        <f t="shared" si="59"/>
        <v>78.14</v>
      </c>
      <c r="K454" s="19">
        <v>48.84</v>
      </c>
      <c r="L454" s="39" t="str">
        <f t="shared" si="57"/>
        <v>menor</v>
      </c>
    </row>
    <row r="455" spans="1:12" s="2" customFormat="1" ht="30" customHeight="1">
      <c r="A455" s="7" t="s">
        <v>879</v>
      </c>
      <c r="B455" s="7" t="s">
        <v>853</v>
      </c>
      <c r="C455" s="7" t="s">
        <v>53</v>
      </c>
      <c r="D455" s="8" t="s">
        <v>14</v>
      </c>
      <c r="E455" s="9">
        <v>4</v>
      </c>
      <c r="F455" s="19">
        <v>8.3000000000000007</v>
      </c>
      <c r="G455" s="19">
        <f t="shared" si="59"/>
        <v>33.200000000000003</v>
      </c>
      <c r="K455" s="19">
        <v>10.37</v>
      </c>
      <c r="L455" s="39" t="str">
        <f t="shared" si="57"/>
        <v>menor</v>
      </c>
    </row>
    <row r="456" spans="1:12" s="2" customFormat="1" ht="30" customHeight="1">
      <c r="A456" s="7" t="s">
        <v>880</v>
      </c>
      <c r="B456" s="7" t="s">
        <v>871</v>
      </c>
      <c r="C456" s="7" t="s">
        <v>53</v>
      </c>
      <c r="D456" s="8" t="s">
        <v>14</v>
      </c>
      <c r="E456" s="9">
        <v>6</v>
      </c>
      <c r="F456" s="19">
        <v>7.51</v>
      </c>
      <c r="G456" s="19">
        <f t="shared" si="59"/>
        <v>45.06</v>
      </c>
      <c r="K456" s="19">
        <v>9.39</v>
      </c>
      <c r="L456" s="39" t="str">
        <f t="shared" ref="L456:L519" si="60">IF(F456&gt;K456,"maior","menor")</f>
        <v>menor</v>
      </c>
    </row>
    <row r="457" spans="1:12" s="2" customFormat="1" ht="15" customHeight="1">
      <c r="A457" s="7" t="s">
        <v>881</v>
      </c>
      <c r="B457" s="7" t="s">
        <v>847</v>
      </c>
      <c r="C457" s="7" t="s">
        <v>770</v>
      </c>
      <c r="D457" s="8" t="s">
        <v>626</v>
      </c>
      <c r="E457" s="9">
        <v>2</v>
      </c>
      <c r="F457" s="19">
        <v>41.4</v>
      </c>
      <c r="G457" s="19">
        <f t="shared" si="59"/>
        <v>82.8</v>
      </c>
      <c r="K457" s="19">
        <v>41.4</v>
      </c>
      <c r="L457" s="39" t="str">
        <f t="shared" si="60"/>
        <v>menor</v>
      </c>
    </row>
    <row r="458" spans="1:12" s="2" customFormat="1" ht="15" customHeight="1">
      <c r="A458" s="7" t="s">
        <v>882</v>
      </c>
      <c r="B458" s="7" t="s">
        <v>883</v>
      </c>
      <c r="C458" s="7" t="s">
        <v>884</v>
      </c>
      <c r="D458" s="8" t="s">
        <v>14</v>
      </c>
      <c r="E458" s="9">
        <v>1</v>
      </c>
      <c r="F458" s="19">
        <v>1038.8</v>
      </c>
      <c r="G458" s="19">
        <f t="shared" si="59"/>
        <v>1038.8</v>
      </c>
      <c r="K458" s="19">
        <v>1038.8</v>
      </c>
      <c r="L458" s="39" t="str">
        <f t="shared" si="60"/>
        <v>menor</v>
      </c>
    </row>
    <row r="459" spans="1:12" s="2" customFormat="1" ht="15" customHeight="1">
      <c r="A459" s="7" t="s">
        <v>885</v>
      </c>
      <c r="B459" s="7" t="s">
        <v>886</v>
      </c>
      <c r="C459" s="7" t="s">
        <v>884</v>
      </c>
      <c r="D459" s="8" t="s">
        <v>14</v>
      </c>
      <c r="E459" s="9">
        <v>1</v>
      </c>
      <c r="F459" s="19">
        <v>161.4</v>
      </c>
      <c r="G459" s="19">
        <f t="shared" si="59"/>
        <v>161.4</v>
      </c>
      <c r="K459" s="19">
        <v>161.4</v>
      </c>
      <c r="L459" s="39" t="str">
        <f t="shared" si="60"/>
        <v>menor</v>
      </c>
    </row>
    <row r="460" spans="1:12" s="2" customFormat="1" ht="30" customHeight="1">
      <c r="A460" s="7" t="s">
        <v>887</v>
      </c>
      <c r="B460" s="7" t="s">
        <v>851</v>
      </c>
      <c r="C460" s="7" t="s">
        <v>53</v>
      </c>
      <c r="D460" s="8" t="s">
        <v>14</v>
      </c>
      <c r="E460" s="9">
        <v>12</v>
      </c>
      <c r="F460" s="19">
        <v>6.65</v>
      </c>
      <c r="G460" s="19">
        <f t="shared" si="59"/>
        <v>79.800000000000011</v>
      </c>
      <c r="K460" s="19">
        <v>7.39</v>
      </c>
      <c r="L460" s="39" t="str">
        <f t="shared" si="60"/>
        <v>menor</v>
      </c>
    </row>
    <row r="461" spans="1:12" s="2" customFormat="1" ht="22.5" customHeight="1">
      <c r="A461" s="7" t="s">
        <v>888</v>
      </c>
      <c r="B461" s="7" t="s">
        <v>863</v>
      </c>
      <c r="C461" s="7" t="s">
        <v>53</v>
      </c>
      <c r="D461" s="8" t="s">
        <v>54</v>
      </c>
      <c r="E461" s="9">
        <v>12</v>
      </c>
      <c r="F461" s="19">
        <v>5.42</v>
      </c>
      <c r="G461" s="19">
        <f t="shared" si="59"/>
        <v>65.039999999999992</v>
      </c>
      <c r="K461" s="19">
        <v>6.02</v>
      </c>
      <c r="L461" s="39" t="str">
        <f t="shared" si="60"/>
        <v>menor</v>
      </c>
    </row>
    <row r="462" spans="1:12" s="2" customFormat="1" ht="22.5" customHeight="1">
      <c r="A462" s="7" t="s">
        <v>889</v>
      </c>
      <c r="B462" s="7" t="s">
        <v>865</v>
      </c>
      <c r="C462" s="7" t="s">
        <v>53</v>
      </c>
      <c r="D462" s="8" t="s">
        <v>54</v>
      </c>
      <c r="E462" s="9">
        <v>12</v>
      </c>
      <c r="F462" s="19">
        <v>9.61</v>
      </c>
      <c r="G462" s="19">
        <f t="shared" si="59"/>
        <v>115.32</v>
      </c>
      <c r="K462" s="19">
        <v>10.68</v>
      </c>
      <c r="L462" s="39" t="str">
        <f t="shared" si="60"/>
        <v>menor</v>
      </c>
    </row>
    <row r="463" spans="1:12" s="2" customFormat="1" ht="22.5" customHeight="1">
      <c r="A463" s="7" t="s">
        <v>890</v>
      </c>
      <c r="B463" s="7" t="s">
        <v>867</v>
      </c>
      <c r="C463" s="7" t="s">
        <v>53</v>
      </c>
      <c r="D463" s="8" t="s">
        <v>54</v>
      </c>
      <c r="E463" s="9">
        <v>6</v>
      </c>
      <c r="F463" s="19">
        <v>14.68</v>
      </c>
      <c r="G463" s="19">
        <f t="shared" si="59"/>
        <v>88.08</v>
      </c>
      <c r="K463" s="19">
        <v>16.309999999999999</v>
      </c>
      <c r="L463" s="39" t="str">
        <f t="shared" si="60"/>
        <v>menor</v>
      </c>
    </row>
    <row r="464" spans="1:12" s="2" customFormat="1" ht="22.5" customHeight="1">
      <c r="A464" s="7" t="s">
        <v>891</v>
      </c>
      <c r="B464" s="7" t="s">
        <v>753</v>
      </c>
      <c r="C464" s="7" t="s">
        <v>53</v>
      </c>
      <c r="D464" s="8" t="s">
        <v>14</v>
      </c>
      <c r="E464" s="9">
        <v>6</v>
      </c>
      <c r="F464" s="19">
        <v>2.66</v>
      </c>
      <c r="G464" s="19">
        <f t="shared" si="59"/>
        <v>15.96</v>
      </c>
      <c r="K464" s="19">
        <v>2.95</v>
      </c>
      <c r="L464" s="39" t="str">
        <f t="shared" si="60"/>
        <v>menor</v>
      </c>
    </row>
    <row r="465" spans="1:12" s="2" customFormat="1" ht="22.5" customHeight="1">
      <c r="A465" s="7" t="s">
        <v>892</v>
      </c>
      <c r="B465" s="7" t="s">
        <v>893</v>
      </c>
      <c r="C465" s="7" t="s">
        <v>53</v>
      </c>
      <c r="D465" s="8" t="s">
        <v>14</v>
      </c>
      <c r="E465" s="9">
        <v>6</v>
      </c>
      <c r="F465" s="19">
        <v>10.53</v>
      </c>
      <c r="G465" s="19">
        <f t="shared" si="59"/>
        <v>63.179999999999993</v>
      </c>
      <c r="K465" s="19">
        <v>11.7</v>
      </c>
      <c r="L465" s="39" t="str">
        <f t="shared" si="60"/>
        <v>menor</v>
      </c>
    </row>
    <row r="466" spans="1:12" s="2" customFormat="1" ht="22.5" customHeight="1">
      <c r="A466" s="7" t="s">
        <v>894</v>
      </c>
      <c r="B466" s="7" t="s">
        <v>895</v>
      </c>
      <c r="C466" s="7" t="s">
        <v>53</v>
      </c>
      <c r="D466" s="8" t="s">
        <v>14</v>
      </c>
      <c r="E466" s="9">
        <v>6</v>
      </c>
      <c r="F466" s="19">
        <v>5.75</v>
      </c>
      <c r="G466" s="19">
        <f t="shared" si="59"/>
        <v>34.5</v>
      </c>
      <c r="K466" s="19">
        <v>6.39</v>
      </c>
      <c r="L466" s="39" t="str">
        <f t="shared" si="60"/>
        <v>menor</v>
      </c>
    </row>
    <row r="467" spans="1:12" s="2" customFormat="1" ht="22.5" customHeight="1">
      <c r="A467" s="7" t="s">
        <v>896</v>
      </c>
      <c r="B467" s="7" t="s">
        <v>897</v>
      </c>
      <c r="C467" s="7" t="s">
        <v>53</v>
      </c>
      <c r="D467" s="8" t="s">
        <v>14</v>
      </c>
      <c r="E467" s="9">
        <v>6</v>
      </c>
      <c r="F467" s="19">
        <v>17.46</v>
      </c>
      <c r="G467" s="19">
        <f t="shared" si="59"/>
        <v>104.76</v>
      </c>
      <c r="K467" s="19">
        <v>19.399999999999999</v>
      </c>
      <c r="L467" s="39" t="str">
        <f t="shared" si="60"/>
        <v>menor</v>
      </c>
    </row>
    <row r="468" spans="1:12" s="2" customFormat="1" ht="22.5" customHeight="1">
      <c r="A468" s="7" t="s">
        <v>898</v>
      </c>
      <c r="B468" s="7" t="s">
        <v>899</v>
      </c>
      <c r="C468" s="7" t="s">
        <v>53</v>
      </c>
      <c r="D468" s="8" t="s">
        <v>14</v>
      </c>
      <c r="E468" s="9">
        <v>6</v>
      </c>
      <c r="F468" s="19">
        <v>22.96</v>
      </c>
      <c r="G468" s="19">
        <f t="shared" si="59"/>
        <v>137.76</v>
      </c>
      <c r="K468" s="19">
        <v>25.51</v>
      </c>
      <c r="L468" s="39" t="str">
        <f t="shared" si="60"/>
        <v>menor</v>
      </c>
    </row>
    <row r="469" spans="1:12" s="2" customFormat="1" ht="15" customHeight="1">
      <c r="A469" s="5" t="s">
        <v>900</v>
      </c>
      <c r="B469" s="5" t="s">
        <v>901</v>
      </c>
      <c r="C469" s="5"/>
      <c r="D469" s="5"/>
      <c r="E469" s="6"/>
      <c r="F469" s="6"/>
      <c r="G469" s="6">
        <f>SUM(G470:G479)</f>
        <v>3266.04</v>
      </c>
      <c r="H469" s="32">
        <v>3265.94</v>
      </c>
      <c r="I469" s="32">
        <f>G469-H469</f>
        <v>9.9999999999909051E-2</v>
      </c>
      <c r="K469" s="6"/>
      <c r="L469" s="39" t="str">
        <f t="shared" si="60"/>
        <v>menor</v>
      </c>
    </row>
    <row r="470" spans="1:12" s="2" customFormat="1" ht="60" customHeight="1">
      <c r="A470" s="7" t="s">
        <v>902</v>
      </c>
      <c r="B470" s="7" t="s">
        <v>903</v>
      </c>
      <c r="C470" s="7" t="s">
        <v>53</v>
      </c>
      <c r="D470" s="8" t="s">
        <v>14</v>
      </c>
      <c r="E470" s="9">
        <v>2</v>
      </c>
      <c r="F470" s="19">
        <v>800</v>
      </c>
      <c r="G470" s="19">
        <f t="shared" ref="G470:G479" si="61">E470*F470</f>
        <v>1600</v>
      </c>
      <c r="K470" s="19">
        <v>828.05</v>
      </c>
      <c r="L470" s="39" t="str">
        <f t="shared" si="60"/>
        <v>menor</v>
      </c>
    </row>
    <row r="471" spans="1:12" s="2" customFormat="1" ht="22.5" customHeight="1">
      <c r="A471" s="7" t="s">
        <v>904</v>
      </c>
      <c r="B471" s="7" t="s">
        <v>905</v>
      </c>
      <c r="C471" s="7" t="s">
        <v>12</v>
      </c>
      <c r="D471" s="8" t="s">
        <v>33</v>
      </c>
      <c r="E471" s="9">
        <v>4</v>
      </c>
      <c r="F471" s="19">
        <v>280</v>
      </c>
      <c r="G471" s="19">
        <f t="shared" si="61"/>
        <v>1120</v>
      </c>
      <c r="K471" s="19">
        <v>302.22000000000003</v>
      </c>
      <c r="L471" s="39" t="str">
        <f t="shared" si="60"/>
        <v>menor</v>
      </c>
    </row>
    <row r="472" spans="1:12" s="2" customFormat="1" ht="15" customHeight="1">
      <c r="A472" s="7" t="s">
        <v>906</v>
      </c>
      <c r="B472" s="7" t="s">
        <v>907</v>
      </c>
      <c r="C472" s="7" t="s">
        <v>12</v>
      </c>
      <c r="D472" s="8" t="s">
        <v>54</v>
      </c>
      <c r="E472" s="9">
        <v>8</v>
      </c>
      <c r="F472" s="19">
        <v>29.34</v>
      </c>
      <c r="G472" s="19">
        <f t="shared" si="61"/>
        <v>234.72</v>
      </c>
      <c r="K472" s="19">
        <v>29.34</v>
      </c>
      <c r="L472" s="39" t="str">
        <f t="shared" si="60"/>
        <v>menor</v>
      </c>
    </row>
    <row r="473" spans="1:12" s="2" customFormat="1" ht="15" customHeight="1">
      <c r="A473" s="7" t="s">
        <v>908</v>
      </c>
      <c r="B473" s="7" t="s">
        <v>824</v>
      </c>
      <c r="C473" s="7" t="s">
        <v>12</v>
      </c>
      <c r="D473" s="8" t="s">
        <v>54</v>
      </c>
      <c r="E473" s="9">
        <v>8</v>
      </c>
      <c r="F473" s="19">
        <v>9.83</v>
      </c>
      <c r="G473" s="19">
        <f t="shared" si="61"/>
        <v>78.64</v>
      </c>
      <c r="K473" s="19">
        <v>9.83</v>
      </c>
      <c r="L473" s="39" t="str">
        <f t="shared" si="60"/>
        <v>menor</v>
      </c>
    </row>
    <row r="474" spans="1:12" s="2" customFormat="1" ht="37.5" customHeight="1">
      <c r="A474" s="7" t="s">
        <v>909</v>
      </c>
      <c r="B474" s="7" t="s">
        <v>757</v>
      </c>
      <c r="C474" s="7" t="s">
        <v>53</v>
      </c>
      <c r="D474" s="8" t="s">
        <v>54</v>
      </c>
      <c r="E474" s="9">
        <v>24</v>
      </c>
      <c r="F474" s="19">
        <v>5.22</v>
      </c>
      <c r="G474" s="19">
        <f t="shared" si="61"/>
        <v>125.28</v>
      </c>
      <c r="K474" s="19">
        <v>6.52</v>
      </c>
      <c r="L474" s="39" t="str">
        <f t="shared" si="60"/>
        <v>menor</v>
      </c>
    </row>
    <row r="475" spans="1:12" s="2" customFormat="1" ht="30" customHeight="1">
      <c r="A475" s="7" t="s">
        <v>910</v>
      </c>
      <c r="B475" s="7" t="s">
        <v>869</v>
      </c>
      <c r="C475" s="7" t="s">
        <v>53</v>
      </c>
      <c r="D475" s="8" t="s">
        <v>14</v>
      </c>
      <c r="E475" s="9">
        <v>2</v>
      </c>
      <c r="F475" s="19">
        <v>8.14</v>
      </c>
      <c r="G475" s="19">
        <f t="shared" si="61"/>
        <v>16.28</v>
      </c>
      <c r="K475" s="19">
        <v>10.17</v>
      </c>
      <c r="L475" s="39" t="str">
        <f t="shared" si="60"/>
        <v>menor</v>
      </c>
    </row>
    <row r="476" spans="1:12" s="2" customFormat="1" ht="22.5" customHeight="1">
      <c r="A476" s="7" t="s">
        <v>911</v>
      </c>
      <c r="B476" s="7" t="s">
        <v>753</v>
      </c>
      <c r="C476" s="7" t="s">
        <v>53</v>
      </c>
      <c r="D476" s="8" t="s">
        <v>14</v>
      </c>
      <c r="E476" s="9">
        <v>6</v>
      </c>
      <c r="F476" s="19">
        <v>2.36</v>
      </c>
      <c r="G476" s="19">
        <f t="shared" si="61"/>
        <v>14.16</v>
      </c>
      <c r="K476" s="19">
        <v>2.95</v>
      </c>
      <c r="L476" s="39" t="str">
        <f t="shared" si="60"/>
        <v>menor</v>
      </c>
    </row>
    <row r="477" spans="1:12" s="2" customFormat="1" ht="30" customHeight="1">
      <c r="A477" s="7" t="s">
        <v>912</v>
      </c>
      <c r="B477" s="7" t="s">
        <v>913</v>
      </c>
      <c r="C477" s="7" t="s">
        <v>53</v>
      </c>
      <c r="D477" s="8" t="s">
        <v>14</v>
      </c>
      <c r="E477" s="9">
        <v>10</v>
      </c>
      <c r="F477" s="19">
        <v>3.15</v>
      </c>
      <c r="G477" s="19">
        <f t="shared" si="61"/>
        <v>31.5</v>
      </c>
      <c r="K477" s="19">
        <v>3.94</v>
      </c>
      <c r="L477" s="39" t="str">
        <f t="shared" si="60"/>
        <v>menor</v>
      </c>
    </row>
    <row r="478" spans="1:12" s="2" customFormat="1" ht="30" customHeight="1">
      <c r="A478" s="7" t="s">
        <v>914</v>
      </c>
      <c r="B478" s="7" t="s">
        <v>849</v>
      </c>
      <c r="C478" s="7" t="s">
        <v>53</v>
      </c>
      <c r="D478" s="8" t="s">
        <v>14</v>
      </c>
      <c r="E478" s="9">
        <v>3</v>
      </c>
      <c r="F478" s="19">
        <v>2.13</v>
      </c>
      <c r="G478" s="19">
        <f t="shared" si="61"/>
        <v>6.39</v>
      </c>
      <c r="K478" s="19">
        <v>2.66</v>
      </c>
      <c r="L478" s="39" t="str">
        <f t="shared" si="60"/>
        <v>menor</v>
      </c>
    </row>
    <row r="479" spans="1:12" s="2" customFormat="1" ht="30" customHeight="1">
      <c r="A479" s="7" t="s">
        <v>915</v>
      </c>
      <c r="B479" s="7" t="s">
        <v>818</v>
      </c>
      <c r="C479" s="7" t="s">
        <v>53</v>
      </c>
      <c r="D479" s="8" t="s">
        <v>14</v>
      </c>
      <c r="E479" s="9">
        <v>1</v>
      </c>
      <c r="F479" s="19">
        <v>39.07</v>
      </c>
      <c r="G479" s="19">
        <f t="shared" si="61"/>
        <v>39.07</v>
      </c>
      <c r="K479" s="19">
        <v>48.84</v>
      </c>
      <c r="L479" s="39" t="str">
        <f t="shared" si="60"/>
        <v>menor</v>
      </c>
    </row>
    <row r="480" spans="1:12" s="2" customFormat="1" ht="15" customHeight="1">
      <c r="A480" s="5" t="s">
        <v>916</v>
      </c>
      <c r="B480" s="5" t="s">
        <v>917</v>
      </c>
      <c r="C480" s="5"/>
      <c r="D480" s="5"/>
      <c r="E480" s="6"/>
      <c r="F480" s="6"/>
      <c r="G480" s="6">
        <f>SUM(G481:G498)</f>
        <v>1781.9499999999998</v>
      </c>
      <c r="H480" s="32">
        <v>1782.06</v>
      </c>
      <c r="I480" s="32">
        <f>G480-H480</f>
        <v>-0.11000000000012733</v>
      </c>
      <c r="K480" s="6"/>
      <c r="L480" s="39" t="str">
        <f t="shared" si="60"/>
        <v>menor</v>
      </c>
    </row>
    <row r="481" spans="1:12" s="2" customFormat="1" ht="30" customHeight="1">
      <c r="A481" s="7" t="s">
        <v>918</v>
      </c>
      <c r="B481" s="7" t="s">
        <v>919</v>
      </c>
      <c r="C481" s="7" t="s">
        <v>53</v>
      </c>
      <c r="D481" s="8" t="s">
        <v>14</v>
      </c>
      <c r="E481" s="9">
        <v>5</v>
      </c>
      <c r="F481" s="19">
        <v>33.96</v>
      </c>
      <c r="G481" s="19">
        <f t="shared" ref="G481:G498" si="62">E481*F481</f>
        <v>169.8</v>
      </c>
      <c r="K481" s="19">
        <v>42.45</v>
      </c>
      <c r="L481" s="39" t="str">
        <f t="shared" si="60"/>
        <v>menor</v>
      </c>
    </row>
    <row r="482" spans="1:12" s="2" customFormat="1" ht="15" customHeight="1">
      <c r="A482" s="7" t="s">
        <v>920</v>
      </c>
      <c r="B482" s="7" t="s">
        <v>921</v>
      </c>
      <c r="C482" s="7" t="s">
        <v>12</v>
      </c>
      <c r="D482" s="8" t="s">
        <v>14</v>
      </c>
      <c r="E482" s="9">
        <v>5</v>
      </c>
      <c r="F482" s="19">
        <v>26.45</v>
      </c>
      <c r="G482" s="19">
        <f t="shared" si="62"/>
        <v>132.25</v>
      </c>
      <c r="K482" s="19">
        <v>33.06</v>
      </c>
      <c r="L482" s="39" t="str">
        <f t="shared" si="60"/>
        <v>menor</v>
      </c>
    </row>
    <row r="483" spans="1:12" s="2" customFormat="1" ht="15" customHeight="1">
      <c r="A483" s="7" t="s">
        <v>922</v>
      </c>
      <c r="B483" s="7" t="s">
        <v>923</v>
      </c>
      <c r="C483" s="7" t="s">
        <v>12</v>
      </c>
      <c r="D483" s="8" t="s">
        <v>924</v>
      </c>
      <c r="E483" s="9">
        <v>1</v>
      </c>
      <c r="F483" s="19">
        <v>40.42</v>
      </c>
      <c r="G483" s="19">
        <f t="shared" si="62"/>
        <v>40.42</v>
      </c>
      <c r="K483" s="19">
        <v>50.53</v>
      </c>
      <c r="L483" s="39" t="str">
        <f t="shared" si="60"/>
        <v>menor</v>
      </c>
    </row>
    <row r="484" spans="1:12" s="2" customFormat="1" ht="15" customHeight="1">
      <c r="A484" s="7" t="s">
        <v>925</v>
      </c>
      <c r="B484" s="7" t="s">
        <v>926</v>
      </c>
      <c r="C484" s="7" t="s">
        <v>53</v>
      </c>
      <c r="D484" s="8" t="s">
        <v>14</v>
      </c>
      <c r="E484" s="9">
        <v>2</v>
      </c>
      <c r="F484" s="19">
        <v>8.1</v>
      </c>
      <c r="G484" s="19">
        <f t="shared" si="62"/>
        <v>16.2</v>
      </c>
      <c r="K484" s="19">
        <v>10.119999999999999</v>
      </c>
      <c r="L484" s="39" t="str">
        <f t="shared" si="60"/>
        <v>menor</v>
      </c>
    </row>
    <row r="485" spans="1:12" s="2" customFormat="1" ht="15" customHeight="1">
      <c r="A485" s="7" t="s">
        <v>927</v>
      </c>
      <c r="B485" s="7" t="s">
        <v>928</v>
      </c>
      <c r="C485" s="7" t="s">
        <v>53</v>
      </c>
      <c r="D485" s="8" t="s">
        <v>14</v>
      </c>
      <c r="E485" s="9">
        <v>3</v>
      </c>
      <c r="F485" s="19">
        <v>8.9</v>
      </c>
      <c r="G485" s="19">
        <f t="shared" si="62"/>
        <v>26.700000000000003</v>
      </c>
      <c r="K485" s="19">
        <v>11.13</v>
      </c>
      <c r="L485" s="39" t="str">
        <f t="shared" si="60"/>
        <v>menor</v>
      </c>
    </row>
    <row r="486" spans="1:12" s="2" customFormat="1" ht="15" customHeight="1">
      <c r="A486" s="7" t="s">
        <v>929</v>
      </c>
      <c r="B486" s="7" t="s">
        <v>930</v>
      </c>
      <c r="C486" s="7" t="s">
        <v>931</v>
      </c>
      <c r="D486" s="8" t="s">
        <v>932</v>
      </c>
      <c r="E486" s="9">
        <v>12</v>
      </c>
      <c r="F486" s="19">
        <v>8.32</v>
      </c>
      <c r="G486" s="19">
        <f t="shared" si="62"/>
        <v>99.84</v>
      </c>
      <c r="K486" s="19">
        <v>10.4</v>
      </c>
      <c r="L486" s="39" t="str">
        <f t="shared" si="60"/>
        <v>menor</v>
      </c>
    </row>
    <row r="487" spans="1:12" s="2" customFormat="1" ht="37.5" customHeight="1">
      <c r="A487" s="7" t="s">
        <v>933</v>
      </c>
      <c r="B487" s="7" t="s">
        <v>934</v>
      </c>
      <c r="C487" s="7" t="s">
        <v>53</v>
      </c>
      <c r="D487" s="8" t="s">
        <v>14</v>
      </c>
      <c r="E487" s="9">
        <v>6</v>
      </c>
      <c r="F487" s="19">
        <v>9.73</v>
      </c>
      <c r="G487" s="19">
        <f t="shared" si="62"/>
        <v>58.38</v>
      </c>
      <c r="K487" s="19">
        <v>12.16</v>
      </c>
      <c r="L487" s="39" t="str">
        <f t="shared" si="60"/>
        <v>menor</v>
      </c>
    </row>
    <row r="488" spans="1:12" s="2" customFormat="1" ht="37.5" customHeight="1">
      <c r="A488" s="7" t="s">
        <v>935</v>
      </c>
      <c r="B488" s="7" t="s">
        <v>936</v>
      </c>
      <c r="C488" s="7" t="s">
        <v>53</v>
      </c>
      <c r="D488" s="8" t="s">
        <v>14</v>
      </c>
      <c r="E488" s="9">
        <v>10</v>
      </c>
      <c r="F488" s="19">
        <v>18.899999999999999</v>
      </c>
      <c r="G488" s="19">
        <f t="shared" si="62"/>
        <v>189</v>
      </c>
      <c r="K488" s="19">
        <v>23.63</v>
      </c>
      <c r="L488" s="39" t="str">
        <f t="shared" si="60"/>
        <v>menor</v>
      </c>
    </row>
    <row r="489" spans="1:12" s="2" customFormat="1" ht="37.5" customHeight="1">
      <c r="A489" s="7" t="s">
        <v>937</v>
      </c>
      <c r="B489" s="7" t="s">
        <v>938</v>
      </c>
      <c r="C489" s="7" t="s">
        <v>53</v>
      </c>
      <c r="D489" s="8" t="s">
        <v>14</v>
      </c>
      <c r="E489" s="9">
        <v>6</v>
      </c>
      <c r="F489" s="19">
        <v>5.41</v>
      </c>
      <c r="G489" s="19">
        <f t="shared" si="62"/>
        <v>32.46</v>
      </c>
      <c r="K489" s="19">
        <v>6.76</v>
      </c>
      <c r="L489" s="39" t="str">
        <f t="shared" si="60"/>
        <v>menor</v>
      </c>
    </row>
    <row r="490" spans="1:12" s="2" customFormat="1" ht="37.5" customHeight="1">
      <c r="A490" s="7" t="s">
        <v>939</v>
      </c>
      <c r="B490" s="7" t="s">
        <v>940</v>
      </c>
      <c r="C490" s="7" t="s">
        <v>53</v>
      </c>
      <c r="D490" s="8" t="s">
        <v>14</v>
      </c>
      <c r="E490" s="9">
        <v>10</v>
      </c>
      <c r="F490" s="19">
        <v>4.1399999999999997</v>
      </c>
      <c r="G490" s="19">
        <f t="shared" si="62"/>
        <v>41.4</v>
      </c>
      <c r="K490" s="19">
        <v>5.17</v>
      </c>
      <c r="L490" s="39" t="str">
        <f t="shared" si="60"/>
        <v>menor</v>
      </c>
    </row>
    <row r="491" spans="1:12" s="2" customFormat="1" ht="15" customHeight="1">
      <c r="A491" s="7" t="s">
        <v>941</v>
      </c>
      <c r="B491" s="7" t="s">
        <v>942</v>
      </c>
      <c r="C491" s="7" t="s">
        <v>53</v>
      </c>
      <c r="D491" s="8" t="s">
        <v>14</v>
      </c>
      <c r="E491" s="9">
        <v>4</v>
      </c>
      <c r="F491" s="19">
        <v>14.36</v>
      </c>
      <c r="G491" s="19">
        <f t="shared" si="62"/>
        <v>57.44</v>
      </c>
      <c r="K491" s="19">
        <v>17.95</v>
      </c>
      <c r="L491" s="39" t="str">
        <f t="shared" si="60"/>
        <v>menor</v>
      </c>
    </row>
    <row r="492" spans="1:12" s="2" customFormat="1" ht="37.5" customHeight="1">
      <c r="A492" s="7" t="s">
        <v>943</v>
      </c>
      <c r="B492" s="7" t="s">
        <v>944</v>
      </c>
      <c r="C492" s="7" t="s">
        <v>53</v>
      </c>
      <c r="D492" s="8" t="s">
        <v>14</v>
      </c>
      <c r="E492" s="9">
        <v>6</v>
      </c>
      <c r="F492" s="19">
        <v>23.26</v>
      </c>
      <c r="G492" s="19">
        <f t="shared" si="62"/>
        <v>139.56</v>
      </c>
      <c r="K492" s="19">
        <v>29.08</v>
      </c>
      <c r="L492" s="39" t="str">
        <f t="shared" si="60"/>
        <v>menor</v>
      </c>
    </row>
    <row r="493" spans="1:12" s="2" customFormat="1" ht="15" customHeight="1">
      <c r="A493" s="7" t="s">
        <v>945</v>
      </c>
      <c r="B493" s="7" t="s">
        <v>946</v>
      </c>
      <c r="C493" s="7" t="s">
        <v>53</v>
      </c>
      <c r="D493" s="8" t="s">
        <v>14</v>
      </c>
      <c r="E493" s="9">
        <v>2</v>
      </c>
      <c r="F493" s="19">
        <v>19.5</v>
      </c>
      <c r="G493" s="19">
        <f t="shared" si="62"/>
        <v>39</v>
      </c>
      <c r="K493" s="19">
        <v>24.38</v>
      </c>
      <c r="L493" s="39" t="str">
        <f t="shared" si="60"/>
        <v>menor</v>
      </c>
    </row>
    <row r="494" spans="1:12" s="2" customFormat="1" ht="37.5" customHeight="1">
      <c r="A494" s="7" t="s">
        <v>947</v>
      </c>
      <c r="B494" s="7" t="s">
        <v>948</v>
      </c>
      <c r="C494" s="7" t="s">
        <v>53</v>
      </c>
      <c r="D494" s="8" t="s">
        <v>14</v>
      </c>
      <c r="E494" s="9">
        <v>8</v>
      </c>
      <c r="F494" s="19">
        <v>8.82</v>
      </c>
      <c r="G494" s="19">
        <f t="shared" si="62"/>
        <v>70.56</v>
      </c>
      <c r="K494" s="19">
        <v>11.02</v>
      </c>
      <c r="L494" s="39" t="str">
        <f t="shared" si="60"/>
        <v>menor</v>
      </c>
    </row>
    <row r="495" spans="1:12" s="2" customFormat="1" ht="30" customHeight="1">
      <c r="A495" s="7" t="s">
        <v>949</v>
      </c>
      <c r="B495" s="7" t="s">
        <v>950</v>
      </c>
      <c r="C495" s="7" t="s">
        <v>53</v>
      </c>
      <c r="D495" s="8" t="s">
        <v>54</v>
      </c>
      <c r="E495" s="9">
        <v>18</v>
      </c>
      <c r="F495" s="19">
        <v>10.02</v>
      </c>
      <c r="G495" s="19">
        <f t="shared" si="62"/>
        <v>180.35999999999999</v>
      </c>
      <c r="K495" s="19">
        <v>12.53</v>
      </c>
      <c r="L495" s="39" t="str">
        <f t="shared" si="60"/>
        <v>menor</v>
      </c>
    </row>
    <row r="496" spans="1:12" s="2" customFormat="1" ht="30" customHeight="1">
      <c r="A496" s="7" t="s">
        <v>951</v>
      </c>
      <c r="B496" s="7" t="s">
        <v>952</v>
      </c>
      <c r="C496" s="7" t="s">
        <v>53</v>
      </c>
      <c r="D496" s="8" t="s">
        <v>54</v>
      </c>
      <c r="E496" s="9">
        <v>6</v>
      </c>
      <c r="F496" s="19">
        <v>28.27</v>
      </c>
      <c r="G496" s="19">
        <f t="shared" si="62"/>
        <v>169.62</v>
      </c>
      <c r="K496" s="19">
        <v>35.340000000000003</v>
      </c>
      <c r="L496" s="39" t="str">
        <f t="shared" si="60"/>
        <v>menor</v>
      </c>
    </row>
    <row r="497" spans="1:12" s="2" customFormat="1" ht="30" customHeight="1">
      <c r="A497" s="7" t="s">
        <v>953</v>
      </c>
      <c r="B497" s="7" t="s">
        <v>954</v>
      </c>
      <c r="C497" s="7" t="s">
        <v>53</v>
      </c>
      <c r="D497" s="8" t="s">
        <v>54</v>
      </c>
      <c r="E497" s="9">
        <v>12</v>
      </c>
      <c r="F497" s="19">
        <v>11.83</v>
      </c>
      <c r="G497" s="19">
        <f t="shared" si="62"/>
        <v>141.96</v>
      </c>
      <c r="K497" s="19">
        <v>14.79</v>
      </c>
      <c r="L497" s="39" t="str">
        <f t="shared" si="60"/>
        <v>menor</v>
      </c>
    </row>
    <row r="498" spans="1:12" s="2" customFormat="1" ht="30" customHeight="1">
      <c r="A498" s="7" t="s">
        <v>955</v>
      </c>
      <c r="B498" s="7" t="s">
        <v>956</v>
      </c>
      <c r="C498" s="7" t="s">
        <v>53</v>
      </c>
      <c r="D498" s="8" t="s">
        <v>54</v>
      </c>
      <c r="E498" s="9">
        <v>12</v>
      </c>
      <c r="F498" s="19">
        <v>14.75</v>
      </c>
      <c r="G498" s="19">
        <f t="shared" si="62"/>
        <v>177</v>
      </c>
      <c r="K498" s="19">
        <v>18.440000000000001</v>
      </c>
      <c r="L498" s="39" t="str">
        <f t="shared" si="60"/>
        <v>menor</v>
      </c>
    </row>
    <row r="499" spans="1:12" s="2" customFormat="1" ht="22.5" customHeight="1">
      <c r="A499" s="5" t="s">
        <v>957</v>
      </c>
      <c r="B499" s="5" t="s">
        <v>958</v>
      </c>
      <c r="C499" s="5"/>
      <c r="D499" s="5"/>
      <c r="E499" s="6"/>
      <c r="F499" s="6"/>
      <c r="G499" s="6">
        <f>SUM(G500:G513)</f>
        <v>1424.4499999999998</v>
      </c>
      <c r="H499" s="32">
        <v>1424.51</v>
      </c>
      <c r="I499" s="32">
        <f>G499-H499</f>
        <v>-6.0000000000172804E-2</v>
      </c>
      <c r="K499" s="6"/>
      <c r="L499" s="39" t="str">
        <f t="shared" si="60"/>
        <v>menor</v>
      </c>
    </row>
    <row r="500" spans="1:12" s="2" customFormat="1" ht="30" customHeight="1">
      <c r="A500" s="7" t="s">
        <v>959</v>
      </c>
      <c r="B500" s="7" t="s">
        <v>919</v>
      </c>
      <c r="C500" s="7" t="s">
        <v>53</v>
      </c>
      <c r="D500" s="8" t="s">
        <v>14</v>
      </c>
      <c r="E500" s="9">
        <v>4</v>
      </c>
      <c r="F500" s="19">
        <v>33.96</v>
      </c>
      <c r="G500" s="19">
        <f t="shared" ref="G500:G513" si="63">E500*F500</f>
        <v>135.84</v>
      </c>
      <c r="K500" s="19">
        <v>42.45</v>
      </c>
      <c r="L500" s="39" t="str">
        <f t="shared" si="60"/>
        <v>menor</v>
      </c>
    </row>
    <row r="501" spans="1:12" s="2" customFormat="1" ht="15" customHeight="1">
      <c r="A501" s="7" t="s">
        <v>960</v>
      </c>
      <c r="B501" s="7" t="s">
        <v>961</v>
      </c>
      <c r="C501" s="7" t="s">
        <v>12</v>
      </c>
      <c r="D501" s="8" t="s">
        <v>14</v>
      </c>
      <c r="E501" s="9">
        <v>4</v>
      </c>
      <c r="F501" s="19">
        <v>26.45</v>
      </c>
      <c r="G501" s="19">
        <f t="shared" si="63"/>
        <v>105.8</v>
      </c>
      <c r="K501" s="19">
        <v>33.06</v>
      </c>
      <c r="L501" s="39" t="str">
        <f t="shared" si="60"/>
        <v>menor</v>
      </c>
    </row>
    <row r="502" spans="1:12" s="2" customFormat="1" ht="15" customHeight="1">
      <c r="A502" s="7" t="s">
        <v>962</v>
      </c>
      <c r="B502" s="7" t="s">
        <v>923</v>
      </c>
      <c r="C502" s="7" t="s">
        <v>12</v>
      </c>
      <c r="D502" s="8" t="s">
        <v>924</v>
      </c>
      <c r="E502" s="9">
        <v>3</v>
      </c>
      <c r="F502" s="19">
        <v>40.42</v>
      </c>
      <c r="G502" s="19">
        <f t="shared" si="63"/>
        <v>121.26</v>
      </c>
      <c r="K502" s="19">
        <v>50.53</v>
      </c>
      <c r="L502" s="39" t="str">
        <f t="shared" si="60"/>
        <v>menor</v>
      </c>
    </row>
    <row r="503" spans="1:12" s="2" customFormat="1" ht="37.5" customHeight="1">
      <c r="A503" s="7" t="s">
        <v>963</v>
      </c>
      <c r="B503" s="7" t="s">
        <v>964</v>
      </c>
      <c r="C503" s="7" t="s">
        <v>53</v>
      </c>
      <c r="D503" s="8" t="s">
        <v>14</v>
      </c>
      <c r="E503" s="9">
        <v>4</v>
      </c>
      <c r="F503" s="19">
        <v>4.7</v>
      </c>
      <c r="G503" s="19">
        <f t="shared" si="63"/>
        <v>18.8</v>
      </c>
      <c r="K503" s="19">
        <v>5.87</v>
      </c>
      <c r="L503" s="39" t="str">
        <f t="shared" si="60"/>
        <v>menor</v>
      </c>
    </row>
    <row r="504" spans="1:12" s="2" customFormat="1" ht="37.5" customHeight="1">
      <c r="A504" s="7" t="s">
        <v>965</v>
      </c>
      <c r="B504" s="7" t="s">
        <v>940</v>
      </c>
      <c r="C504" s="7" t="s">
        <v>53</v>
      </c>
      <c r="D504" s="8" t="s">
        <v>14</v>
      </c>
      <c r="E504" s="9">
        <v>10</v>
      </c>
      <c r="F504" s="19">
        <v>4.1399999999999997</v>
      </c>
      <c r="G504" s="19">
        <f t="shared" si="63"/>
        <v>41.4</v>
      </c>
      <c r="K504" s="19">
        <v>5.17</v>
      </c>
      <c r="L504" s="39" t="str">
        <f t="shared" si="60"/>
        <v>menor</v>
      </c>
    </row>
    <row r="505" spans="1:12" s="2" customFormat="1" ht="37.5" customHeight="1">
      <c r="A505" s="7" t="s">
        <v>966</v>
      </c>
      <c r="B505" s="7" t="s">
        <v>967</v>
      </c>
      <c r="C505" s="7" t="s">
        <v>53</v>
      </c>
      <c r="D505" s="8" t="s">
        <v>14</v>
      </c>
      <c r="E505" s="9">
        <v>8</v>
      </c>
      <c r="F505" s="19">
        <v>12.31</v>
      </c>
      <c r="G505" s="19">
        <f t="shared" si="63"/>
        <v>98.48</v>
      </c>
      <c r="K505" s="19">
        <v>15.39</v>
      </c>
      <c r="L505" s="39" t="str">
        <f t="shared" si="60"/>
        <v>menor</v>
      </c>
    </row>
    <row r="506" spans="1:12" s="2" customFormat="1" ht="37.5" customHeight="1">
      <c r="A506" s="7" t="s">
        <v>968</v>
      </c>
      <c r="B506" s="7" t="s">
        <v>969</v>
      </c>
      <c r="C506" s="7" t="s">
        <v>53</v>
      </c>
      <c r="D506" s="8" t="s">
        <v>14</v>
      </c>
      <c r="E506" s="9">
        <v>7</v>
      </c>
      <c r="F506" s="19">
        <v>3.22</v>
      </c>
      <c r="G506" s="19">
        <f t="shared" si="63"/>
        <v>22.540000000000003</v>
      </c>
      <c r="K506" s="19">
        <v>4.03</v>
      </c>
      <c r="L506" s="39" t="str">
        <f t="shared" si="60"/>
        <v>menor</v>
      </c>
    </row>
    <row r="507" spans="1:12" s="2" customFormat="1" ht="37.5" customHeight="1">
      <c r="A507" s="7" t="s">
        <v>970</v>
      </c>
      <c r="B507" s="7" t="s">
        <v>944</v>
      </c>
      <c r="C507" s="7" t="s">
        <v>53</v>
      </c>
      <c r="D507" s="8" t="s">
        <v>14</v>
      </c>
      <c r="E507" s="9">
        <v>8</v>
      </c>
      <c r="F507" s="19">
        <v>23.26</v>
      </c>
      <c r="G507" s="19">
        <f t="shared" si="63"/>
        <v>186.08</v>
      </c>
      <c r="K507" s="19">
        <v>29.08</v>
      </c>
      <c r="L507" s="39" t="str">
        <f t="shared" si="60"/>
        <v>menor</v>
      </c>
    </row>
    <row r="508" spans="1:12" s="2" customFormat="1" ht="15" customHeight="1">
      <c r="A508" s="7" t="s">
        <v>971</v>
      </c>
      <c r="B508" s="7" t="s">
        <v>942</v>
      </c>
      <c r="C508" s="7" t="s">
        <v>53</v>
      </c>
      <c r="D508" s="8" t="s">
        <v>14</v>
      </c>
      <c r="E508" s="9">
        <v>6</v>
      </c>
      <c r="F508" s="19">
        <v>14.36</v>
      </c>
      <c r="G508" s="19">
        <f t="shared" si="63"/>
        <v>86.16</v>
      </c>
      <c r="K508" s="19">
        <v>17.95</v>
      </c>
      <c r="L508" s="39" t="str">
        <f t="shared" si="60"/>
        <v>menor</v>
      </c>
    </row>
    <row r="509" spans="1:12" s="2" customFormat="1" ht="37.5" customHeight="1">
      <c r="A509" s="7" t="s">
        <v>972</v>
      </c>
      <c r="B509" s="7" t="s">
        <v>948</v>
      </c>
      <c r="C509" s="7" t="s">
        <v>53</v>
      </c>
      <c r="D509" s="8" t="s">
        <v>14</v>
      </c>
      <c r="E509" s="9">
        <v>6</v>
      </c>
      <c r="F509" s="19">
        <v>8.82</v>
      </c>
      <c r="G509" s="19">
        <f t="shared" si="63"/>
        <v>52.92</v>
      </c>
      <c r="K509" s="19">
        <v>11.02</v>
      </c>
      <c r="L509" s="39" t="str">
        <f t="shared" si="60"/>
        <v>menor</v>
      </c>
    </row>
    <row r="510" spans="1:12" s="2" customFormat="1" ht="37.5" customHeight="1">
      <c r="A510" s="7" t="s">
        <v>973</v>
      </c>
      <c r="B510" s="7" t="s">
        <v>974</v>
      </c>
      <c r="C510" s="7" t="s">
        <v>53</v>
      </c>
      <c r="D510" s="8" t="s">
        <v>14</v>
      </c>
      <c r="E510" s="9">
        <v>4</v>
      </c>
      <c r="F510" s="19">
        <v>12.86</v>
      </c>
      <c r="G510" s="19">
        <f t="shared" si="63"/>
        <v>51.44</v>
      </c>
      <c r="K510" s="19">
        <v>16.07</v>
      </c>
      <c r="L510" s="39" t="str">
        <f t="shared" si="60"/>
        <v>menor</v>
      </c>
    </row>
    <row r="511" spans="1:12" s="2" customFormat="1" ht="30" customHeight="1">
      <c r="A511" s="7" t="s">
        <v>975</v>
      </c>
      <c r="B511" s="7" t="s">
        <v>952</v>
      </c>
      <c r="C511" s="7" t="s">
        <v>53</v>
      </c>
      <c r="D511" s="8" t="s">
        <v>54</v>
      </c>
      <c r="E511" s="9">
        <v>12</v>
      </c>
      <c r="F511" s="19">
        <v>28.27</v>
      </c>
      <c r="G511" s="19">
        <f t="shared" si="63"/>
        <v>339.24</v>
      </c>
      <c r="K511" s="19">
        <v>35.340000000000003</v>
      </c>
      <c r="L511" s="39" t="str">
        <f t="shared" si="60"/>
        <v>menor</v>
      </c>
    </row>
    <row r="512" spans="1:12" s="2" customFormat="1" ht="30" customHeight="1">
      <c r="A512" s="7" t="s">
        <v>976</v>
      </c>
      <c r="B512" s="7" t="s">
        <v>956</v>
      </c>
      <c r="C512" s="7" t="s">
        <v>53</v>
      </c>
      <c r="D512" s="8" t="s">
        <v>54</v>
      </c>
      <c r="E512" s="9">
        <v>3</v>
      </c>
      <c r="F512" s="19">
        <v>14.75</v>
      </c>
      <c r="G512" s="19">
        <f t="shared" si="63"/>
        <v>44.25</v>
      </c>
      <c r="K512" s="19">
        <v>18.440000000000001</v>
      </c>
      <c r="L512" s="39" t="str">
        <f t="shared" si="60"/>
        <v>menor</v>
      </c>
    </row>
    <row r="513" spans="1:12" s="2" customFormat="1" ht="30" customHeight="1">
      <c r="A513" s="7" t="s">
        <v>977</v>
      </c>
      <c r="B513" s="7" t="s">
        <v>950</v>
      </c>
      <c r="C513" s="7" t="s">
        <v>53</v>
      </c>
      <c r="D513" s="8" t="s">
        <v>54</v>
      </c>
      <c r="E513" s="9">
        <v>12</v>
      </c>
      <c r="F513" s="19">
        <v>10.02</v>
      </c>
      <c r="G513" s="19">
        <f t="shared" si="63"/>
        <v>120.24</v>
      </c>
      <c r="K513" s="19">
        <v>12.53</v>
      </c>
      <c r="L513" s="39" t="str">
        <f t="shared" si="60"/>
        <v>menor</v>
      </c>
    </row>
    <row r="514" spans="1:12" s="2" customFormat="1" ht="15" customHeight="1">
      <c r="A514" s="5" t="s">
        <v>978</v>
      </c>
      <c r="B514" s="5" t="s">
        <v>979</v>
      </c>
      <c r="C514" s="5"/>
      <c r="D514" s="5"/>
      <c r="E514" s="6"/>
      <c r="F514" s="6"/>
      <c r="G514" s="6">
        <f>SUM(G515:G519)</f>
        <v>476.34</v>
      </c>
      <c r="H514" s="32">
        <v>476.36</v>
      </c>
      <c r="I514" s="32">
        <f>G514-H514</f>
        <v>-2.0000000000038654E-2</v>
      </c>
      <c r="K514" s="6"/>
      <c r="L514" s="39" t="str">
        <f t="shared" si="60"/>
        <v>menor</v>
      </c>
    </row>
    <row r="515" spans="1:12" s="2" customFormat="1" ht="30" customHeight="1">
      <c r="A515" s="7" t="s">
        <v>980</v>
      </c>
      <c r="B515" s="7" t="s">
        <v>919</v>
      </c>
      <c r="C515" s="7" t="s">
        <v>53</v>
      </c>
      <c r="D515" s="8" t="s">
        <v>14</v>
      </c>
      <c r="E515" s="9">
        <v>1</v>
      </c>
      <c r="F515" s="19">
        <v>33.96</v>
      </c>
      <c r="G515" s="19">
        <f t="shared" ref="G515:G519" si="64">E515*F515</f>
        <v>33.96</v>
      </c>
      <c r="K515" s="19">
        <v>42.45</v>
      </c>
      <c r="L515" s="39" t="str">
        <f t="shared" si="60"/>
        <v>menor</v>
      </c>
    </row>
    <row r="516" spans="1:12" s="2" customFormat="1" ht="15" customHeight="1">
      <c r="A516" s="7" t="s">
        <v>981</v>
      </c>
      <c r="B516" s="7" t="s">
        <v>961</v>
      </c>
      <c r="C516" s="7" t="s">
        <v>12</v>
      </c>
      <c r="D516" s="8" t="s">
        <v>14</v>
      </c>
      <c r="E516" s="9">
        <v>1</v>
      </c>
      <c r="F516" s="19">
        <v>26.45</v>
      </c>
      <c r="G516" s="19">
        <f t="shared" si="64"/>
        <v>26.45</v>
      </c>
      <c r="K516" s="19">
        <v>33.06</v>
      </c>
      <c r="L516" s="39" t="str">
        <f t="shared" si="60"/>
        <v>menor</v>
      </c>
    </row>
    <row r="517" spans="1:12" s="2" customFormat="1" ht="30" customHeight="1">
      <c r="A517" s="7" t="s">
        <v>982</v>
      </c>
      <c r="B517" s="7" t="s">
        <v>956</v>
      </c>
      <c r="C517" s="7" t="s">
        <v>53</v>
      </c>
      <c r="D517" s="8" t="s">
        <v>54</v>
      </c>
      <c r="E517" s="9">
        <v>24</v>
      </c>
      <c r="F517" s="19">
        <v>14.75</v>
      </c>
      <c r="G517" s="19">
        <f t="shared" si="64"/>
        <v>354</v>
      </c>
      <c r="K517" s="19">
        <v>18.440000000000001</v>
      </c>
      <c r="L517" s="39" t="str">
        <f t="shared" si="60"/>
        <v>menor</v>
      </c>
    </row>
    <row r="518" spans="1:12" s="2" customFormat="1" ht="37.5" customHeight="1">
      <c r="A518" s="7" t="s">
        <v>983</v>
      </c>
      <c r="B518" s="7" t="s">
        <v>984</v>
      </c>
      <c r="C518" s="7" t="s">
        <v>53</v>
      </c>
      <c r="D518" s="8" t="s">
        <v>14</v>
      </c>
      <c r="E518" s="9">
        <v>7</v>
      </c>
      <c r="F518" s="19">
        <v>4.21</v>
      </c>
      <c r="G518" s="19">
        <f t="shared" si="64"/>
        <v>29.47</v>
      </c>
      <c r="K518" s="19">
        <v>5.26</v>
      </c>
      <c r="L518" s="39" t="str">
        <f t="shared" si="60"/>
        <v>menor</v>
      </c>
    </row>
    <row r="519" spans="1:12" s="2" customFormat="1" ht="37.5" customHeight="1">
      <c r="A519" s="7" t="s">
        <v>985</v>
      </c>
      <c r="B519" s="7" t="s">
        <v>938</v>
      </c>
      <c r="C519" s="7" t="s">
        <v>53</v>
      </c>
      <c r="D519" s="8" t="s">
        <v>14</v>
      </c>
      <c r="E519" s="9">
        <v>6</v>
      </c>
      <c r="F519" s="9">
        <v>5.41</v>
      </c>
      <c r="G519" s="19">
        <f t="shared" si="64"/>
        <v>32.46</v>
      </c>
      <c r="K519" s="19">
        <v>6.76</v>
      </c>
      <c r="L519" s="39" t="str">
        <f t="shared" si="60"/>
        <v>menor</v>
      </c>
    </row>
    <row r="520" spans="1:12" s="2" customFormat="1" ht="22.5" customHeight="1">
      <c r="A520" s="5" t="s">
        <v>986</v>
      </c>
      <c r="B520" s="5" t="s">
        <v>987</v>
      </c>
      <c r="C520" s="5"/>
      <c r="D520" s="5"/>
      <c r="E520" s="6"/>
      <c r="F520" s="6"/>
      <c r="G520" s="6">
        <f>SUM(G521:G541)</f>
        <v>2192.4100000000003</v>
      </c>
      <c r="H520" s="32">
        <v>2192.5100000000002</v>
      </c>
      <c r="I520" s="32">
        <f>G520-H520</f>
        <v>-9.9999999999909051E-2</v>
      </c>
      <c r="K520" s="6"/>
      <c r="L520" s="39" t="str">
        <f t="shared" ref="L520:L583" si="65">IF(F520&gt;K520,"maior","menor")</f>
        <v>menor</v>
      </c>
    </row>
    <row r="521" spans="1:12" s="2" customFormat="1" ht="30" customHeight="1">
      <c r="A521" s="7" t="s">
        <v>988</v>
      </c>
      <c r="B521" s="7" t="s">
        <v>919</v>
      </c>
      <c r="C521" s="7" t="s">
        <v>53</v>
      </c>
      <c r="D521" s="8" t="s">
        <v>14</v>
      </c>
      <c r="E521" s="9">
        <v>4</v>
      </c>
      <c r="F521" s="19">
        <v>33.96</v>
      </c>
      <c r="G521" s="19">
        <f t="shared" ref="G521:G541" si="66">E521*F521</f>
        <v>135.84</v>
      </c>
      <c r="K521" s="19">
        <v>42.45</v>
      </c>
      <c r="L521" s="39" t="str">
        <f t="shared" si="65"/>
        <v>menor</v>
      </c>
    </row>
    <row r="522" spans="1:12" s="2" customFormat="1" ht="15" customHeight="1">
      <c r="A522" s="7" t="s">
        <v>989</v>
      </c>
      <c r="B522" s="7" t="s">
        <v>921</v>
      </c>
      <c r="C522" s="7" t="s">
        <v>12</v>
      </c>
      <c r="D522" s="8" t="s">
        <v>14</v>
      </c>
      <c r="E522" s="9">
        <v>4</v>
      </c>
      <c r="F522" s="19">
        <v>26.45</v>
      </c>
      <c r="G522" s="19">
        <f t="shared" si="66"/>
        <v>105.8</v>
      </c>
      <c r="K522" s="19">
        <v>33.06</v>
      </c>
      <c r="L522" s="39" t="str">
        <f t="shared" si="65"/>
        <v>menor</v>
      </c>
    </row>
    <row r="523" spans="1:12" s="2" customFormat="1" ht="15" customHeight="1">
      <c r="A523" s="7" t="s">
        <v>990</v>
      </c>
      <c r="B523" s="7" t="s">
        <v>926</v>
      </c>
      <c r="C523" s="7" t="s">
        <v>53</v>
      </c>
      <c r="D523" s="8" t="s">
        <v>14</v>
      </c>
      <c r="E523" s="9">
        <v>2</v>
      </c>
      <c r="F523" s="19">
        <v>8.1</v>
      </c>
      <c r="G523" s="19">
        <f t="shared" si="66"/>
        <v>16.2</v>
      </c>
      <c r="K523" s="19">
        <v>10.119999999999999</v>
      </c>
      <c r="L523" s="39" t="str">
        <f t="shared" si="65"/>
        <v>menor</v>
      </c>
    </row>
    <row r="524" spans="1:12" s="2" customFormat="1" ht="15" customHeight="1">
      <c r="A524" s="7" t="s">
        <v>991</v>
      </c>
      <c r="B524" s="7" t="s">
        <v>928</v>
      </c>
      <c r="C524" s="7" t="s">
        <v>53</v>
      </c>
      <c r="D524" s="8" t="s">
        <v>14</v>
      </c>
      <c r="E524" s="9">
        <v>3</v>
      </c>
      <c r="F524" s="19">
        <v>8.9</v>
      </c>
      <c r="G524" s="19">
        <f t="shared" si="66"/>
        <v>26.700000000000003</v>
      </c>
      <c r="K524" s="19">
        <v>11.13</v>
      </c>
      <c r="L524" s="39" t="str">
        <f t="shared" si="65"/>
        <v>menor</v>
      </c>
    </row>
    <row r="525" spans="1:12" s="2" customFormat="1" ht="15" customHeight="1">
      <c r="A525" s="7" t="s">
        <v>992</v>
      </c>
      <c r="B525" s="7" t="s">
        <v>930</v>
      </c>
      <c r="C525" s="7" t="s">
        <v>931</v>
      </c>
      <c r="D525" s="8" t="s">
        <v>932</v>
      </c>
      <c r="E525" s="9">
        <v>10</v>
      </c>
      <c r="F525" s="19">
        <v>8.32</v>
      </c>
      <c r="G525" s="19">
        <f t="shared" si="66"/>
        <v>83.2</v>
      </c>
      <c r="K525" s="19">
        <v>10.4</v>
      </c>
      <c r="L525" s="39" t="str">
        <f t="shared" si="65"/>
        <v>menor</v>
      </c>
    </row>
    <row r="526" spans="1:12" s="2" customFormat="1" ht="37.5" customHeight="1">
      <c r="A526" s="7" t="s">
        <v>993</v>
      </c>
      <c r="B526" s="7" t="s">
        <v>936</v>
      </c>
      <c r="C526" s="7" t="s">
        <v>53</v>
      </c>
      <c r="D526" s="8" t="s">
        <v>14</v>
      </c>
      <c r="E526" s="9">
        <v>10</v>
      </c>
      <c r="F526" s="19">
        <v>18.899999999999999</v>
      </c>
      <c r="G526" s="19">
        <f t="shared" si="66"/>
        <v>189</v>
      </c>
      <c r="K526" s="19">
        <v>23.63</v>
      </c>
      <c r="L526" s="39" t="str">
        <f t="shared" si="65"/>
        <v>menor</v>
      </c>
    </row>
    <row r="527" spans="1:12" s="2" customFormat="1" ht="37.5" customHeight="1">
      <c r="A527" s="7" t="s">
        <v>994</v>
      </c>
      <c r="B527" s="7" t="s">
        <v>938</v>
      </c>
      <c r="C527" s="7" t="s">
        <v>53</v>
      </c>
      <c r="D527" s="8" t="s">
        <v>14</v>
      </c>
      <c r="E527" s="9">
        <v>6</v>
      </c>
      <c r="F527" s="19">
        <v>5.41</v>
      </c>
      <c r="G527" s="19">
        <f t="shared" si="66"/>
        <v>32.46</v>
      </c>
      <c r="K527" s="19">
        <v>6.76</v>
      </c>
      <c r="L527" s="39" t="str">
        <f t="shared" si="65"/>
        <v>menor</v>
      </c>
    </row>
    <row r="528" spans="1:12" s="2" customFormat="1" ht="37.5" customHeight="1">
      <c r="A528" s="7" t="s">
        <v>995</v>
      </c>
      <c r="B528" s="7" t="s">
        <v>940</v>
      </c>
      <c r="C528" s="7" t="s">
        <v>53</v>
      </c>
      <c r="D528" s="8" t="s">
        <v>14</v>
      </c>
      <c r="E528" s="9">
        <v>10</v>
      </c>
      <c r="F528" s="19">
        <v>4.1399999999999997</v>
      </c>
      <c r="G528" s="19">
        <f t="shared" si="66"/>
        <v>41.4</v>
      </c>
      <c r="K528" s="19">
        <v>5.17</v>
      </c>
      <c r="L528" s="39" t="str">
        <f t="shared" si="65"/>
        <v>menor</v>
      </c>
    </row>
    <row r="529" spans="1:12" s="2" customFormat="1" ht="15" customHeight="1">
      <c r="A529" s="7" t="s">
        <v>996</v>
      </c>
      <c r="B529" s="7" t="s">
        <v>942</v>
      </c>
      <c r="C529" s="7" t="s">
        <v>53</v>
      </c>
      <c r="D529" s="8" t="s">
        <v>14</v>
      </c>
      <c r="E529" s="9">
        <v>3</v>
      </c>
      <c r="F529" s="19">
        <v>14.36</v>
      </c>
      <c r="G529" s="19">
        <f t="shared" si="66"/>
        <v>43.08</v>
      </c>
      <c r="K529" s="19">
        <v>17.95</v>
      </c>
      <c r="L529" s="39" t="str">
        <f t="shared" si="65"/>
        <v>menor</v>
      </c>
    </row>
    <row r="530" spans="1:12" s="2" customFormat="1" ht="37.5" customHeight="1">
      <c r="A530" s="7" t="s">
        <v>997</v>
      </c>
      <c r="B530" s="7" t="s">
        <v>944</v>
      </c>
      <c r="C530" s="7" t="s">
        <v>53</v>
      </c>
      <c r="D530" s="8" t="s">
        <v>14</v>
      </c>
      <c r="E530" s="9">
        <v>4</v>
      </c>
      <c r="F530" s="19">
        <v>23.26</v>
      </c>
      <c r="G530" s="19">
        <f t="shared" si="66"/>
        <v>93.04</v>
      </c>
      <c r="K530" s="19">
        <v>29.08</v>
      </c>
      <c r="L530" s="39" t="str">
        <f t="shared" si="65"/>
        <v>menor</v>
      </c>
    </row>
    <row r="531" spans="1:12" s="2" customFormat="1" ht="15" customHeight="1">
      <c r="A531" s="7" t="s">
        <v>998</v>
      </c>
      <c r="B531" s="7" t="s">
        <v>946</v>
      </c>
      <c r="C531" s="7" t="s">
        <v>53</v>
      </c>
      <c r="D531" s="8" t="s">
        <v>14</v>
      </c>
      <c r="E531" s="9">
        <v>2</v>
      </c>
      <c r="F531" s="19">
        <v>19.5</v>
      </c>
      <c r="G531" s="19">
        <f t="shared" si="66"/>
        <v>39</v>
      </c>
      <c r="K531" s="19">
        <v>24.38</v>
      </c>
      <c r="L531" s="39" t="str">
        <f t="shared" si="65"/>
        <v>menor</v>
      </c>
    </row>
    <row r="532" spans="1:12" s="2" customFormat="1" ht="37.5" customHeight="1">
      <c r="A532" s="7" t="s">
        <v>999</v>
      </c>
      <c r="B532" s="7" t="s">
        <v>948</v>
      </c>
      <c r="C532" s="7" t="s">
        <v>53</v>
      </c>
      <c r="D532" s="8" t="s">
        <v>14</v>
      </c>
      <c r="E532" s="9">
        <v>12</v>
      </c>
      <c r="F532" s="19">
        <v>8.82</v>
      </c>
      <c r="G532" s="19">
        <f t="shared" si="66"/>
        <v>105.84</v>
      </c>
      <c r="K532" s="19">
        <v>11.02</v>
      </c>
      <c r="L532" s="39" t="str">
        <f t="shared" si="65"/>
        <v>menor</v>
      </c>
    </row>
    <row r="533" spans="1:12" s="2" customFormat="1" ht="37.5" customHeight="1">
      <c r="A533" s="7" t="s">
        <v>1000</v>
      </c>
      <c r="B533" s="7" t="s">
        <v>934</v>
      </c>
      <c r="C533" s="7" t="s">
        <v>53</v>
      </c>
      <c r="D533" s="8" t="s">
        <v>14</v>
      </c>
      <c r="E533" s="9">
        <v>5</v>
      </c>
      <c r="F533" s="19">
        <v>9.73</v>
      </c>
      <c r="G533" s="19">
        <f t="shared" si="66"/>
        <v>48.650000000000006</v>
      </c>
      <c r="K533" s="19">
        <v>12.16</v>
      </c>
      <c r="L533" s="39" t="str">
        <f t="shared" si="65"/>
        <v>menor</v>
      </c>
    </row>
    <row r="534" spans="1:12" s="2" customFormat="1" ht="30" customHeight="1">
      <c r="A534" s="7" t="s">
        <v>1001</v>
      </c>
      <c r="B534" s="7" t="s">
        <v>952</v>
      </c>
      <c r="C534" s="7" t="s">
        <v>53</v>
      </c>
      <c r="D534" s="8" t="s">
        <v>54</v>
      </c>
      <c r="E534" s="9">
        <v>12</v>
      </c>
      <c r="F534" s="19">
        <v>28.27</v>
      </c>
      <c r="G534" s="19">
        <f t="shared" si="66"/>
        <v>339.24</v>
      </c>
      <c r="K534" s="19">
        <v>35.340000000000003</v>
      </c>
      <c r="L534" s="39" t="str">
        <f t="shared" si="65"/>
        <v>menor</v>
      </c>
    </row>
    <row r="535" spans="1:12" s="2" customFormat="1" ht="30" customHeight="1">
      <c r="A535" s="7" t="s">
        <v>1002</v>
      </c>
      <c r="B535" s="7" t="s">
        <v>956</v>
      </c>
      <c r="C535" s="7" t="s">
        <v>53</v>
      </c>
      <c r="D535" s="8" t="s">
        <v>54</v>
      </c>
      <c r="E535" s="9">
        <v>12</v>
      </c>
      <c r="F535" s="19">
        <v>14.75</v>
      </c>
      <c r="G535" s="19">
        <f t="shared" si="66"/>
        <v>177</v>
      </c>
      <c r="K535" s="19">
        <v>18.440000000000001</v>
      </c>
      <c r="L535" s="39" t="str">
        <f t="shared" si="65"/>
        <v>menor</v>
      </c>
    </row>
    <row r="536" spans="1:12" s="2" customFormat="1" ht="30" customHeight="1">
      <c r="A536" s="7" t="s">
        <v>1003</v>
      </c>
      <c r="B536" s="7" t="s">
        <v>950</v>
      </c>
      <c r="C536" s="7" t="s">
        <v>53</v>
      </c>
      <c r="D536" s="8" t="s">
        <v>54</v>
      </c>
      <c r="E536" s="9">
        <v>12</v>
      </c>
      <c r="F536" s="19">
        <v>10.02</v>
      </c>
      <c r="G536" s="19">
        <f t="shared" si="66"/>
        <v>120.24</v>
      </c>
      <c r="K536" s="19">
        <v>12.53</v>
      </c>
      <c r="L536" s="39" t="str">
        <f t="shared" si="65"/>
        <v>menor</v>
      </c>
    </row>
    <row r="537" spans="1:12" s="2" customFormat="1" ht="15" customHeight="1">
      <c r="A537" s="7" t="s">
        <v>1004</v>
      </c>
      <c r="B537" s="7" t="s">
        <v>1005</v>
      </c>
      <c r="C537" s="7" t="s">
        <v>1006</v>
      </c>
      <c r="D537" s="8" t="s">
        <v>94</v>
      </c>
      <c r="E537" s="9">
        <v>1</v>
      </c>
      <c r="F537" s="19">
        <v>222.86</v>
      </c>
      <c r="G537" s="19">
        <f t="shared" si="66"/>
        <v>222.86</v>
      </c>
      <c r="K537" s="19">
        <v>278.57</v>
      </c>
      <c r="L537" s="39" t="str">
        <f t="shared" si="65"/>
        <v>menor</v>
      </c>
    </row>
    <row r="538" spans="1:12" s="2" customFormat="1" ht="30" customHeight="1">
      <c r="A538" s="7" t="s">
        <v>1007</v>
      </c>
      <c r="B538" s="7" t="s">
        <v>1008</v>
      </c>
      <c r="C538" s="7" t="s">
        <v>53</v>
      </c>
      <c r="D538" s="8" t="s">
        <v>54</v>
      </c>
      <c r="E538" s="9">
        <v>12</v>
      </c>
      <c r="F538" s="19">
        <v>21.94</v>
      </c>
      <c r="G538" s="19">
        <f t="shared" si="66"/>
        <v>263.28000000000003</v>
      </c>
      <c r="K538" s="19">
        <v>27.43</v>
      </c>
      <c r="L538" s="39" t="str">
        <f t="shared" si="65"/>
        <v>menor</v>
      </c>
    </row>
    <row r="539" spans="1:12" s="2" customFormat="1" ht="37.5" customHeight="1">
      <c r="A539" s="7" t="s">
        <v>1009</v>
      </c>
      <c r="B539" s="7" t="s">
        <v>1010</v>
      </c>
      <c r="C539" s="7" t="s">
        <v>53</v>
      </c>
      <c r="D539" s="8" t="s">
        <v>14</v>
      </c>
      <c r="E539" s="9">
        <v>6</v>
      </c>
      <c r="F539" s="19">
        <v>6.98</v>
      </c>
      <c r="G539" s="19">
        <f t="shared" si="66"/>
        <v>41.88</v>
      </c>
      <c r="K539" s="19">
        <v>8.73</v>
      </c>
      <c r="L539" s="39" t="str">
        <f t="shared" si="65"/>
        <v>menor</v>
      </c>
    </row>
    <row r="540" spans="1:12" s="2" customFormat="1" ht="37.5" customHeight="1">
      <c r="A540" s="7" t="s">
        <v>1011</v>
      </c>
      <c r="B540" s="7" t="s">
        <v>1012</v>
      </c>
      <c r="C540" s="7" t="s">
        <v>53</v>
      </c>
      <c r="D540" s="8" t="s">
        <v>14</v>
      </c>
      <c r="E540" s="9">
        <v>3</v>
      </c>
      <c r="F540" s="19">
        <v>9.34</v>
      </c>
      <c r="G540" s="19">
        <f t="shared" si="66"/>
        <v>28.02</v>
      </c>
      <c r="K540" s="19">
        <v>11.67</v>
      </c>
      <c r="L540" s="39" t="str">
        <f t="shared" si="65"/>
        <v>menor</v>
      </c>
    </row>
    <row r="541" spans="1:12" s="2" customFormat="1" ht="37.5" customHeight="1">
      <c r="A541" s="7" t="s">
        <v>1013</v>
      </c>
      <c r="B541" s="7" t="s">
        <v>1014</v>
      </c>
      <c r="C541" s="7" t="s">
        <v>53</v>
      </c>
      <c r="D541" s="8" t="s">
        <v>14</v>
      </c>
      <c r="E541" s="9">
        <v>4</v>
      </c>
      <c r="F541" s="19">
        <v>9.92</v>
      </c>
      <c r="G541" s="19">
        <f t="shared" si="66"/>
        <v>39.68</v>
      </c>
      <c r="K541" s="19">
        <v>12.4</v>
      </c>
      <c r="L541" s="39" t="str">
        <f t="shared" si="65"/>
        <v>menor</v>
      </c>
    </row>
    <row r="542" spans="1:12" s="2" customFormat="1" ht="15" customHeight="1">
      <c r="A542" s="5" t="s">
        <v>1015</v>
      </c>
      <c r="B542" s="5" t="s">
        <v>1016</v>
      </c>
      <c r="C542" s="5"/>
      <c r="D542" s="5"/>
      <c r="E542" s="6"/>
      <c r="F542" s="6"/>
      <c r="G542" s="6">
        <f>SUM(G543:G574)</f>
        <v>9813.220000000003</v>
      </c>
      <c r="H542" s="32">
        <v>9813.1299999999992</v>
      </c>
      <c r="I542" s="32">
        <f>G542-H542</f>
        <v>9.0000000003783498E-2</v>
      </c>
      <c r="K542" s="6"/>
      <c r="L542" s="39" t="str">
        <f t="shared" si="65"/>
        <v>menor</v>
      </c>
    </row>
    <row r="543" spans="1:12" s="2" customFormat="1" ht="60" customHeight="1">
      <c r="A543" s="7" t="s">
        <v>1017</v>
      </c>
      <c r="B543" s="7" t="s">
        <v>1018</v>
      </c>
      <c r="C543" s="7" t="s">
        <v>53</v>
      </c>
      <c r="D543" s="8" t="s">
        <v>14</v>
      </c>
      <c r="E543" s="9">
        <v>1</v>
      </c>
      <c r="F543" s="19">
        <v>800</v>
      </c>
      <c r="G543" s="19">
        <f t="shared" ref="G543:G574" si="67">E543*F543</f>
        <v>800</v>
      </c>
      <c r="K543" s="19">
        <v>828.05</v>
      </c>
      <c r="L543" s="39" t="str">
        <f t="shared" si="65"/>
        <v>menor</v>
      </c>
    </row>
    <row r="544" spans="1:12" s="2" customFormat="1" ht="22.5" customHeight="1">
      <c r="A544" s="7" t="s">
        <v>1019</v>
      </c>
      <c r="B544" s="7" t="s">
        <v>1020</v>
      </c>
      <c r="C544" s="7" t="s">
        <v>12</v>
      </c>
      <c r="D544" s="8" t="s">
        <v>33</v>
      </c>
      <c r="E544" s="9">
        <v>2</v>
      </c>
      <c r="F544" s="19">
        <v>280</v>
      </c>
      <c r="G544" s="19">
        <f t="shared" si="67"/>
        <v>560</v>
      </c>
      <c r="K544" s="19">
        <v>302.22000000000003</v>
      </c>
      <c r="L544" s="39" t="str">
        <f t="shared" si="65"/>
        <v>menor</v>
      </c>
    </row>
    <row r="545" spans="1:12" s="2" customFormat="1" ht="15" customHeight="1">
      <c r="A545" s="7" t="s">
        <v>1021</v>
      </c>
      <c r="B545" s="7" t="s">
        <v>1022</v>
      </c>
      <c r="C545" s="7" t="s">
        <v>12</v>
      </c>
      <c r="D545" s="8" t="s">
        <v>54</v>
      </c>
      <c r="E545" s="9">
        <v>10</v>
      </c>
      <c r="F545" s="19">
        <v>29.34</v>
      </c>
      <c r="G545" s="19">
        <f t="shared" si="67"/>
        <v>293.39999999999998</v>
      </c>
      <c r="K545" s="19">
        <v>29.34</v>
      </c>
      <c r="L545" s="39" t="str">
        <f t="shared" si="65"/>
        <v>menor</v>
      </c>
    </row>
    <row r="546" spans="1:12" s="2" customFormat="1" ht="15" customHeight="1">
      <c r="A546" s="7" t="s">
        <v>1023</v>
      </c>
      <c r="B546" s="7" t="s">
        <v>824</v>
      </c>
      <c r="C546" s="7" t="s">
        <v>12</v>
      </c>
      <c r="D546" s="8" t="s">
        <v>54</v>
      </c>
      <c r="E546" s="9">
        <v>9</v>
      </c>
      <c r="F546" s="19">
        <v>9.83</v>
      </c>
      <c r="G546" s="19">
        <f t="shared" si="67"/>
        <v>88.47</v>
      </c>
      <c r="K546" s="19">
        <v>9.83</v>
      </c>
      <c r="L546" s="39" t="str">
        <f t="shared" si="65"/>
        <v>menor</v>
      </c>
    </row>
    <row r="547" spans="1:12" s="2" customFormat="1" ht="37.5" customHeight="1">
      <c r="A547" s="7" t="s">
        <v>1024</v>
      </c>
      <c r="B547" s="7" t="s">
        <v>757</v>
      </c>
      <c r="C547" s="7" t="s">
        <v>53</v>
      </c>
      <c r="D547" s="8" t="s">
        <v>54</v>
      </c>
      <c r="E547" s="9">
        <v>6</v>
      </c>
      <c r="F547" s="19">
        <v>5.22</v>
      </c>
      <c r="G547" s="19">
        <f t="shared" si="67"/>
        <v>31.32</v>
      </c>
      <c r="K547" s="19">
        <v>6.52</v>
      </c>
      <c r="L547" s="39" t="str">
        <f t="shared" si="65"/>
        <v>menor</v>
      </c>
    </row>
    <row r="548" spans="1:12" s="2" customFormat="1" ht="30" customHeight="1">
      <c r="A548" s="7" t="s">
        <v>1025</v>
      </c>
      <c r="B548" s="7" t="s">
        <v>869</v>
      </c>
      <c r="C548" s="7" t="s">
        <v>53</v>
      </c>
      <c r="D548" s="8" t="s">
        <v>14</v>
      </c>
      <c r="E548" s="9">
        <v>3</v>
      </c>
      <c r="F548" s="19">
        <v>8.14</v>
      </c>
      <c r="G548" s="19">
        <f t="shared" si="67"/>
        <v>24.42</v>
      </c>
      <c r="K548" s="19">
        <v>10.17</v>
      </c>
      <c r="L548" s="39" t="str">
        <f t="shared" si="65"/>
        <v>menor</v>
      </c>
    </row>
    <row r="549" spans="1:12" s="2" customFormat="1" ht="22.5" customHeight="1">
      <c r="A549" s="7" t="s">
        <v>1026</v>
      </c>
      <c r="B549" s="7" t="s">
        <v>753</v>
      </c>
      <c r="C549" s="7" t="s">
        <v>53</v>
      </c>
      <c r="D549" s="8" t="s">
        <v>14</v>
      </c>
      <c r="E549" s="9">
        <v>4</v>
      </c>
      <c r="F549" s="19">
        <v>2.36</v>
      </c>
      <c r="G549" s="19">
        <f t="shared" si="67"/>
        <v>9.44</v>
      </c>
      <c r="K549" s="19">
        <v>2.95</v>
      </c>
      <c r="L549" s="39" t="str">
        <f t="shared" si="65"/>
        <v>menor</v>
      </c>
    </row>
    <row r="550" spans="1:12" s="2" customFormat="1" ht="30" customHeight="1">
      <c r="A550" s="7" t="s">
        <v>1027</v>
      </c>
      <c r="B550" s="7" t="s">
        <v>849</v>
      </c>
      <c r="C550" s="7" t="s">
        <v>53</v>
      </c>
      <c r="D550" s="8" t="s">
        <v>14</v>
      </c>
      <c r="E550" s="9">
        <v>12</v>
      </c>
      <c r="F550" s="19">
        <v>2.13</v>
      </c>
      <c r="G550" s="19">
        <f t="shared" si="67"/>
        <v>25.56</v>
      </c>
      <c r="K550" s="19">
        <v>2.66</v>
      </c>
      <c r="L550" s="39" t="str">
        <f t="shared" si="65"/>
        <v>menor</v>
      </c>
    </row>
    <row r="551" spans="1:12" s="2" customFormat="1" ht="30" customHeight="1">
      <c r="A551" s="7" t="s">
        <v>1028</v>
      </c>
      <c r="B551" s="7" t="s">
        <v>818</v>
      </c>
      <c r="C551" s="7" t="s">
        <v>53</v>
      </c>
      <c r="D551" s="8" t="s">
        <v>14</v>
      </c>
      <c r="E551" s="9">
        <v>6</v>
      </c>
      <c r="F551" s="19">
        <v>39.07</v>
      </c>
      <c r="G551" s="19">
        <f t="shared" si="67"/>
        <v>234.42000000000002</v>
      </c>
      <c r="K551" s="19">
        <v>48.84</v>
      </c>
      <c r="L551" s="39" t="str">
        <f t="shared" si="65"/>
        <v>menor</v>
      </c>
    </row>
    <row r="552" spans="1:12" s="2" customFormat="1" ht="30" customHeight="1">
      <c r="A552" s="7" t="s">
        <v>1029</v>
      </c>
      <c r="B552" s="7" t="s">
        <v>913</v>
      </c>
      <c r="C552" s="7" t="s">
        <v>53</v>
      </c>
      <c r="D552" s="8" t="s">
        <v>14</v>
      </c>
      <c r="E552" s="9">
        <v>7</v>
      </c>
      <c r="F552" s="19">
        <v>3.15</v>
      </c>
      <c r="G552" s="19">
        <f t="shared" si="67"/>
        <v>22.05</v>
      </c>
      <c r="K552" s="19">
        <v>3.94</v>
      </c>
      <c r="L552" s="39" t="str">
        <f t="shared" si="65"/>
        <v>menor</v>
      </c>
    </row>
    <row r="553" spans="1:12" s="2" customFormat="1" ht="37.5" customHeight="1">
      <c r="A553" s="7" t="s">
        <v>1030</v>
      </c>
      <c r="B553" s="7" t="s">
        <v>816</v>
      </c>
      <c r="C553" s="7" t="s">
        <v>53</v>
      </c>
      <c r="D553" s="8" t="s">
        <v>14</v>
      </c>
      <c r="E553" s="9">
        <v>1</v>
      </c>
      <c r="F553" s="19">
        <v>700</v>
      </c>
      <c r="G553" s="19">
        <f t="shared" si="67"/>
        <v>700</v>
      </c>
      <c r="K553" s="19">
        <v>741.16</v>
      </c>
      <c r="L553" s="39" t="str">
        <f t="shared" si="65"/>
        <v>menor</v>
      </c>
    </row>
    <row r="554" spans="1:12" s="2" customFormat="1" ht="22.5" customHeight="1">
      <c r="A554" s="7" t="s">
        <v>1031</v>
      </c>
      <c r="B554" s="7" t="s">
        <v>1032</v>
      </c>
      <c r="C554" s="7" t="s">
        <v>53</v>
      </c>
      <c r="D554" s="8" t="s">
        <v>14</v>
      </c>
      <c r="E554" s="9">
        <v>2</v>
      </c>
      <c r="F554" s="19">
        <v>590</v>
      </c>
      <c r="G554" s="19">
        <f t="shared" si="67"/>
        <v>1180</v>
      </c>
      <c r="K554" s="19">
        <v>604.22</v>
      </c>
      <c r="L554" s="39" t="str">
        <f t="shared" si="65"/>
        <v>menor</v>
      </c>
    </row>
    <row r="555" spans="1:12" s="2" customFormat="1" ht="37.5" customHeight="1">
      <c r="A555" s="7" t="s">
        <v>1033</v>
      </c>
      <c r="B555" s="7" t="s">
        <v>826</v>
      </c>
      <c r="C555" s="7" t="s">
        <v>53</v>
      </c>
      <c r="D555" s="8" t="s">
        <v>14</v>
      </c>
      <c r="E555" s="9">
        <v>2</v>
      </c>
      <c r="F555" s="19">
        <v>130</v>
      </c>
      <c r="G555" s="19">
        <f t="shared" si="67"/>
        <v>260</v>
      </c>
      <c r="K555" s="19">
        <v>149.74</v>
      </c>
      <c r="L555" s="39" t="str">
        <f t="shared" si="65"/>
        <v>menor</v>
      </c>
    </row>
    <row r="556" spans="1:12" s="2" customFormat="1" ht="30" customHeight="1">
      <c r="A556" s="7" t="s">
        <v>1034</v>
      </c>
      <c r="B556" s="7" t="s">
        <v>830</v>
      </c>
      <c r="C556" s="7" t="s">
        <v>12</v>
      </c>
      <c r="D556" s="8" t="s">
        <v>14</v>
      </c>
      <c r="E556" s="9">
        <v>2</v>
      </c>
      <c r="F556" s="19">
        <v>277.11</v>
      </c>
      <c r="G556" s="19">
        <f t="shared" si="67"/>
        <v>554.22</v>
      </c>
      <c r="K556" s="19">
        <v>277.11</v>
      </c>
      <c r="L556" s="39" t="str">
        <f t="shared" si="65"/>
        <v>menor</v>
      </c>
    </row>
    <row r="557" spans="1:12" s="2" customFormat="1" ht="30" customHeight="1">
      <c r="A557" s="7" t="s">
        <v>1035</v>
      </c>
      <c r="B557" s="7" t="s">
        <v>832</v>
      </c>
      <c r="C557" s="7" t="s">
        <v>833</v>
      </c>
      <c r="D557" s="8" t="s">
        <v>94</v>
      </c>
      <c r="E557" s="9">
        <v>3</v>
      </c>
      <c r="F557" s="19">
        <v>40</v>
      </c>
      <c r="G557" s="19">
        <f t="shared" si="67"/>
        <v>120</v>
      </c>
      <c r="K557" s="19">
        <v>47.92</v>
      </c>
      <c r="L557" s="39" t="str">
        <f t="shared" si="65"/>
        <v>menor</v>
      </c>
    </row>
    <row r="558" spans="1:12" s="2" customFormat="1" ht="45" customHeight="1">
      <c r="A558" s="7" t="s">
        <v>1036</v>
      </c>
      <c r="B558" s="7" t="s">
        <v>837</v>
      </c>
      <c r="C558" s="7" t="s">
        <v>66</v>
      </c>
      <c r="D558" s="8" t="s">
        <v>14</v>
      </c>
      <c r="E558" s="9">
        <v>2</v>
      </c>
      <c r="F558" s="19">
        <v>750</v>
      </c>
      <c r="G558" s="19">
        <f t="shared" si="67"/>
        <v>1500</v>
      </c>
      <c r="K558" s="19">
        <v>778.04</v>
      </c>
      <c r="L558" s="39" t="str">
        <f t="shared" si="65"/>
        <v>menor</v>
      </c>
    </row>
    <row r="559" spans="1:12" s="2" customFormat="1" ht="22.5" customHeight="1">
      <c r="A559" s="7" t="s">
        <v>1037</v>
      </c>
      <c r="B559" s="7" t="s">
        <v>835</v>
      </c>
      <c r="C559" s="7" t="s">
        <v>53</v>
      </c>
      <c r="D559" s="8" t="s">
        <v>14</v>
      </c>
      <c r="E559" s="9">
        <v>1</v>
      </c>
      <c r="F559" s="19">
        <v>24.65</v>
      </c>
      <c r="G559" s="19">
        <f t="shared" si="67"/>
        <v>24.65</v>
      </c>
      <c r="K559" s="19">
        <v>30.81</v>
      </c>
      <c r="L559" s="39" t="str">
        <f t="shared" si="65"/>
        <v>menor</v>
      </c>
    </row>
    <row r="560" spans="1:12" s="2" customFormat="1" ht="37.5" customHeight="1">
      <c r="A560" s="7" t="s">
        <v>1038</v>
      </c>
      <c r="B560" s="7" t="s">
        <v>839</v>
      </c>
      <c r="C560" s="7" t="s">
        <v>53</v>
      </c>
      <c r="D560" s="8" t="s">
        <v>14</v>
      </c>
      <c r="E560" s="9">
        <v>2</v>
      </c>
      <c r="F560" s="19">
        <v>187.91</v>
      </c>
      <c r="G560" s="19">
        <f t="shared" si="67"/>
        <v>375.82</v>
      </c>
      <c r="K560" s="19">
        <v>187.91</v>
      </c>
      <c r="L560" s="39" t="str">
        <f t="shared" si="65"/>
        <v>menor</v>
      </c>
    </row>
    <row r="561" spans="1:12" s="2" customFormat="1" ht="45" customHeight="1">
      <c r="A561" s="7" t="s">
        <v>1039</v>
      </c>
      <c r="B561" s="7" t="s">
        <v>841</v>
      </c>
      <c r="C561" s="7" t="s">
        <v>53</v>
      </c>
      <c r="D561" s="8" t="s">
        <v>14</v>
      </c>
      <c r="E561" s="9">
        <v>2</v>
      </c>
      <c r="F561" s="19">
        <v>700</v>
      </c>
      <c r="G561" s="19">
        <f t="shared" si="67"/>
        <v>1400</v>
      </c>
      <c r="K561" s="19">
        <v>713.55</v>
      </c>
      <c r="L561" s="39" t="str">
        <f t="shared" si="65"/>
        <v>menor</v>
      </c>
    </row>
    <row r="562" spans="1:12" s="2" customFormat="1" ht="45" customHeight="1">
      <c r="A562" s="7" t="s">
        <v>1040</v>
      </c>
      <c r="B562" s="7" t="s">
        <v>843</v>
      </c>
      <c r="C562" s="7" t="s">
        <v>53</v>
      </c>
      <c r="D562" s="8" t="s">
        <v>14</v>
      </c>
      <c r="E562" s="9">
        <v>4</v>
      </c>
      <c r="F562" s="19">
        <v>77.06</v>
      </c>
      <c r="G562" s="19">
        <f t="shared" si="67"/>
        <v>308.24</v>
      </c>
      <c r="K562" s="19">
        <v>96.32</v>
      </c>
      <c r="L562" s="39" t="str">
        <f t="shared" si="65"/>
        <v>menor</v>
      </c>
    </row>
    <row r="563" spans="1:12" s="2" customFormat="1" ht="22.5" customHeight="1">
      <c r="A563" s="7" t="s">
        <v>1041</v>
      </c>
      <c r="B563" s="7" t="s">
        <v>845</v>
      </c>
      <c r="C563" s="7" t="s">
        <v>53</v>
      </c>
      <c r="D563" s="8" t="s">
        <v>14</v>
      </c>
      <c r="E563" s="9">
        <v>4</v>
      </c>
      <c r="F563" s="19">
        <v>163.24</v>
      </c>
      <c r="G563" s="19">
        <f t="shared" si="67"/>
        <v>652.96</v>
      </c>
      <c r="K563" s="19">
        <v>204.05</v>
      </c>
      <c r="L563" s="39" t="str">
        <f t="shared" si="65"/>
        <v>menor</v>
      </c>
    </row>
    <row r="564" spans="1:12" s="2" customFormat="1" ht="30" customHeight="1">
      <c r="A564" s="7" t="s">
        <v>1042</v>
      </c>
      <c r="B564" s="7" t="s">
        <v>851</v>
      </c>
      <c r="C564" s="7" t="s">
        <v>53</v>
      </c>
      <c r="D564" s="8" t="s">
        <v>14</v>
      </c>
      <c r="E564" s="9">
        <v>12</v>
      </c>
      <c r="F564" s="19">
        <v>5.91</v>
      </c>
      <c r="G564" s="19">
        <f t="shared" si="67"/>
        <v>70.92</v>
      </c>
      <c r="K564" s="19">
        <v>7.39</v>
      </c>
      <c r="L564" s="39" t="str">
        <f t="shared" si="65"/>
        <v>menor</v>
      </c>
    </row>
    <row r="565" spans="1:12" s="2" customFormat="1" ht="30" customHeight="1">
      <c r="A565" s="7" t="s">
        <v>1043</v>
      </c>
      <c r="B565" s="7" t="s">
        <v>853</v>
      </c>
      <c r="C565" s="7" t="s">
        <v>53</v>
      </c>
      <c r="D565" s="8" t="s">
        <v>14</v>
      </c>
      <c r="E565" s="9">
        <v>4</v>
      </c>
      <c r="F565" s="19">
        <v>8.3000000000000007</v>
      </c>
      <c r="G565" s="19">
        <f t="shared" si="67"/>
        <v>33.200000000000003</v>
      </c>
      <c r="K565" s="19">
        <v>10.37</v>
      </c>
      <c r="L565" s="39" t="str">
        <f t="shared" si="65"/>
        <v>menor</v>
      </c>
    </row>
    <row r="566" spans="1:12" s="2" customFormat="1" ht="22.5" customHeight="1">
      <c r="A566" s="7" t="s">
        <v>1044</v>
      </c>
      <c r="B566" s="7" t="s">
        <v>855</v>
      </c>
      <c r="C566" s="7" t="s">
        <v>53</v>
      </c>
      <c r="D566" s="8" t="s">
        <v>14</v>
      </c>
      <c r="E566" s="9">
        <v>4</v>
      </c>
      <c r="F566" s="19">
        <v>21.83</v>
      </c>
      <c r="G566" s="19">
        <f t="shared" si="67"/>
        <v>87.32</v>
      </c>
      <c r="K566" s="19">
        <v>27.29</v>
      </c>
      <c r="L566" s="39" t="str">
        <f t="shared" si="65"/>
        <v>menor</v>
      </c>
    </row>
    <row r="567" spans="1:12" s="2" customFormat="1" ht="15" customHeight="1">
      <c r="A567" s="7" t="s">
        <v>1045</v>
      </c>
      <c r="B567" s="7" t="s">
        <v>1046</v>
      </c>
      <c r="C567" s="7" t="s">
        <v>53</v>
      </c>
      <c r="D567" s="8" t="s">
        <v>14</v>
      </c>
      <c r="E567" s="9">
        <v>4</v>
      </c>
      <c r="F567" s="19">
        <v>11.33</v>
      </c>
      <c r="G567" s="19">
        <f t="shared" si="67"/>
        <v>45.32</v>
      </c>
      <c r="K567" s="19">
        <v>14.16</v>
      </c>
      <c r="L567" s="39" t="str">
        <f t="shared" si="65"/>
        <v>menor</v>
      </c>
    </row>
    <row r="568" spans="1:12" s="2" customFormat="1" ht="22.5" customHeight="1">
      <c r="A568" s="7" t="s">
        <v>1047</v>
      </c>
      <c r="B568" s="7" t="s">
        <v>859</v>
      </c>
      <c r="C568" s="7" t="s">
        <v>53</v>
      </c>
      <c r="D568" s="8" t="s">
        <v>14</v>
      </c>
      <c r="E568" s="9">
        <v>4</v>
      </c>
      <c r="F568" s="19">
        <v>18.78</v>
      </c>
      <c r="G568" s="19">
        <f t="shared" si="67"/>
        <v>75.12</v>
      </c>
      <c r="K568" s="19">
        <v>23.47</v>
      </c>
      <c r="L568" s="39" t="str">
        <f t="shared" si="65"/>
        <v>menor</v>
      </c>
    </row>
    <row r="569" spans="1:12" s="2" customFormat="1" ht="30" customHeight="1">
      <c r="A569" s="7" t="s">
        <v>1048</v>
      </c>
      <c r="B569" s="7" t="s">
        <v>774</v>
      </c>
      <c r="C569" s="7" t="s">
        <v>53</v>
      </c>
      <c r="D569" s="8" t="s">
        <v>14</v>
      </c>
      <c r="E569" s="9">
        <v>3</v>
      </c>
      <c r="F569" s="19">
        <v>8.5</v>
      </c>
      <c r="G569" s="19">
        <f t="shared" si="67"/>
        <v>25.5</v>
      </c>
      <c r="K569" s="19">
        <v>10.63</v>
      </c>
      <c r="L569" s="39" t="str">
        <f t="shared" si="65"/>
        <v>menor</v>
      </c>
    </row>
    <row r="570" spans="1:12" s="2" customFormat="1" ht="30" customHeight="1">
      <c r="A570" s="7" t="s">
        <v>1049</v>
      </c>
      <c r="B570" s="7" t="s">
        <v>790</v>
      </c>
      <c r="C570" s="7" t="s">
        <v>53</v>
      </c>
      <c r="D570" s="8" t="s">
        <v>14</v>
      </c>
      <c r="E570" s="9">
        <v>3</v>
      </c>
      <c r="F570" s="19">
        <v>5.05</v>
      </c>
      <c r="G570" s="19">
        <f t="shared" si="67"/>
        <v>15.149999999999999</v>
      </c>
      <c r="K570" s="19">
        <v>6.31</v>
      </c>
      <c r="L570" s="39" t="str">
        <f t="shared" si="65"/>
        <v>menor</v>
      </c>
    </row>
    <row r="571" spans="1:12" s="2" customFormat="1" ht="22.5" customHeight="1">
      <c r="A571" s="7" t="s">
        <v>1050</v>
      </c>
      <c r="B571" s="7" t="s">
        <v>863</v>
      </c>
      <c r="C571" s="7" t="s">
        <v>53</v>
      </c>
      <c r="D571" s="8" t="s">
        <v>54</v>
      </c>
      <c r="E571" s="9">
        <v>12</v>
      </c>
      <c r="F571" s="19">
        <v>4.82</v>
      </c>
      <c r="G571" s="19">
        <f t="shared" si="67"/>
        <v>57.84</v>
      </c>
      <c r="K571" s="19">
        <v>6.02</v>
      </c>
      <c r="L571" s="39" t="str">
        <f t="shared" si="65"/>
        <v>menor</v>
      </c>
    </row>
    <row r="572" spans="1:12" s="2" customFormat="1" ht="22.5" customHeight="1">
      <c r="A572" s="7" t="s">
        <v>1051</v>
      </c>
      <c r="B572" s="7" t="s">
        <v>865</v>
      </c>
      <c r="C572" s="7" t="s">
        <v>53</v>
      </c>
      <c r="D572" s="8" t="s">
        <v>54</v>
      </c>
      <c r="E572" s="9">
        <v>6</v>
      </c>
      <c r="F572" s="19">
        <v>8.5399999999999991</v>
      </c>
      <c r="G572" s="19">
        <f t="shared" si="67"/>
        <v>51.239999999999995</v>
      </c>
      <c r="K572" s="19">
        <v>10.68</v>
      </c>
      <c r="L572" s="39" t="str">
        <f t="shared" si="65"/>
        <v>menor</v>
      </c>
    </row>
    <row r="573" spans="1:12" s="2" customFormat="1" ht="22.5" customHeight="1">
      <c r="A573" s="7" t="s">
        <v>1052</v>
      </c>
      <c r="B573" s="7" t="s">
        <v>867</v>
      </c>
      <c r="C573" s="7" t="s">
        <v>53</v>
      </c>
      <c r="D573" s="8" t="s">
        <v>54</v>
      </c>
      <c r="E573" s="9">
        <v>12</v>
      </c>
      <c r="F573" s="19">
        <v>13.05</v>
      </c>
      <c r="G573" s="19">
        <f t="shared" si="67"/>
        <v>156.60000000000002</v>
      </c>
      <c r="K573" s="19">
        <v>16.309999999999999</v>
      </c>
      <c r="L573" s="39" t="str">
        <f t="shared" si="65"/>
        <v>menor</v>
      </c>
    </row>
    <row r="574" spans="1:12" s="2" customFormat="1" ht="30" customHeight="1">
      <c r="A574" s="7" t="s">
        <v>1053</v>
      </c>
      <c r="B574" s="7" t="s">
        <v>871</v>
      </c>
      <c r="C574" s="7" t="s">
        <v>53</v>
      </c>
      <c r="D574" s="8" t="s">
        <v>14</v>
      </c>
      <c r="E574" s="9">
        <v>4</v>
      </c>
      <c r="F574" s="19">
        <v>7.51</v>
      </c>
      <c r="G574" s="19">
        <f t="shared" si="67"/>
        <v>30.04</v>
      </c>
      <c r="K574" s="19">
        <v>9.39</v>
      </c>
      <c r="L574" s="39" t="str">
        <f t="shared" si="65"/>
        <v>menor</v>
      </c>
    </row>
    <row r="575" spans="1:12" s="2" customFormat="1" ht="15" customHeight="1">
      <c r="A575" s="5" t="s">
        <v>1054</v>
      </c>
      <c r="B575" s="5" t="s">
        <v>1055</v>
      </c>
      <c r="C575" s="5"/>
      <c r="D575" s="5"/>
      <c r="E575" s="6"/>
      <c r="F575" s="6"/>
      <c r="G575" s="6">
        <f>SUM(G576:G581)</f>
        <v>11590.93</v>
      </c>
      <c r="H575" s="32">
        <v>11590.82</v>
      </c>
      <c r="I575" s="32">
        <f>G575-H575</f>
        <v>0.11000000000058208</v>
      </c>
      <c r="K575" s="6"/>
      <c r="L575" s="39" t="str">
        <f t="shared" si="65"/>
        <v>menor</v>
      </c>
    </row>
    <row r="576" spans="1:12" s="2" customFormat="1" ht="22.5" customHeight="1">
      <c r="A576" s="7" t="s">
        <v>1056</v>
      </c>
      <c r="B576" s="7" t="s">
        <v>1057</v>
      </c>
      <c r="C576" s="7" t="s">
        <v>12</v>
      </c>
      <c r="D576" s="8" t="s">
        <v>54</v>
      </c>
      <c r="E576" s="9">
        <v>72</v>
      </c>
      <c r="F576" s="19">
        <v>40.56</v>
      </c>
      <c r="G576" s="19">
        <f t="shared" ref="G576:G581" si="68">E576*F576</f>
        <v>2920.32</v>
      </c>
      <c r="K576" s="19">
        <v>50.7</v>
      </c>
      <c r="L576" s="39" t="str">
        <f t="shared" si="65"/>
        <v>menor</v>
      </c>
    </row>
    <row r="577" spans="1:12" s="2" customFormat="1" ht="22.5" customHeight="1">
      <c r="A577" s="7" t="s">
        <v>1058</v>
      </c>
      <c r="B577" s="7" t="s">
        <v>1059</v>
      </c>
      <c r="C577" s="7" t="s">
        <v>12</v>
      </c>
      <c r="D577" s="8" t="s">
        <v>54</v>
      </c>
      <c r="E577" s="9">
        <v>42</v>
      </c>
      <c r="F577" s="19">
        <v>75.86</v>
      </c>
      <c r="G577" s="19">
        <f t="shared" si="68"/>
        <v>3186.12</v>
      </c>
      <c r="K577" s="19">
        <v>94.82</v>
      </c>
      <c r="L577" s="39" t="str">
        <f t="shared" si="65"/>
        <v>menor</v>
      </c>
    </row>
    <row r="578" spans="1:12" s="2" customFormat="1" ht="22.5" customHeight="1">
      <c r="A578" s="7" t="s">
        <v>1060</v>
      </c>
      <c r="B578" s="7" t="s">
        <v>1061</v>
      </c>
      <c r="C578" s="7" t="s">
        <v>12</v>
      </c>
      <c r="D578" s="8" t="s">
        <v>54</v>
      </c>
      <c r="E578" s="9">
        <v>24</v>
      </c>
      <c r="F578" s="19">
        <v>107.67</v>
      </c>
      <c r="G578" s="19">
        <f t="shared" si="68"/>
        <v>2584.08</v>
      </c>
      <c r="K578" s="19">
        <v>134.59</v>
      </c>
      <c r="L578" s="39" t="str">
        <f t="shared" si="65"/>
        <v>menor</v>
      </c>
    </row>
    <row r="579" spans="1:12" s="2" customFormat="1" ht="30" customHeight="1">
      <c r="A579" s="7" t="s">
        <v>1062</v>
      </c>
      <c r="B579" s="7" t="s">
        <v>1063</v>
      </c>
      <c r="C579" s="7" t="s">
        <v>1064</v>
      </c>
      <c r="D579" s="8" t="s">
        <v>14</v>
      </c>
      <c r="E579" s="9">
        <v>3</v>
      </c>
      <c r="F579" s="19">
        <v>251.1</v>
      </c>
      <c r="G579" s="19">
        <f t="shared" si="68"/>
        <v>753.3</v>
      </c>
      <c r="K579" s="19">
        <v>313.88</v>
      </c>
      <c r="L579" s="39" t="str">
        <f t="shared" si="65"/>
        <v>menor</v>
      </c>
    </row>
    <row r="580" spans="1:12" s="2" customFormat="1" ht="30" customHeight="1">
      <c r="A580" s="7" t="s">
        <v>1065</v>
      </c>
      <c r="B580" s="7" t="s">
        <v>1066</v>
      </c>
      <c r="C580" s="7" t="s">
        <v>1064</v>
      </c>
      <c r="D580" s="8" t="s">
        <v>14</v>
      </c>
      <c r="E580" s="9">
        <v>1</v>
      </c>
      <c r="F580" s="19">
        <v>852.83</v>
      </c>
      <c r="G580" s="19">
        <f t="shared" si="68"/>
        <v>852.83</v>
      </c>
      <c r="K580" s="19">
        <v>1066.04</v>
      </c>
      <c r="L580" s="39" t="str">
        <f t="shared" si="65"/>
        <v>menor</v>
      </c>
    </row>
    <row r="581" spans="1:12" s="2" customFormat="1" ht="15" customHeight="1">
      <c r="A581" s="7" t="s">
        <v>1067</v>
      </c>
      <c r="B581" s="7" t="s">
        <v>1068</v>
      </c>
      <c r="C581" s="7" t="s">
        <v>12</v>
      </c>
      <c r="D581" s="8" t="s">
        <v>14</v>
      </c>
      <c r="E581" s="9">
        <v>4</v>
      </c>
      <c r="F581" s="19">
        <v>323.57</v>
      </c>
      <c r="G581" s="19">
        <f t="shared" si="68"/>
        <v>1294.28</v>
      </c>
      <c r="K581" s="19">
        <v>323.57</v>
      </c>
      <c r="L581" s="39" t="str">
        <f t="shared" si="65"/>
        <v>menor</v>
      </c>
    </row>
    <row r="582" spans="1:12" s="2" customFormat="1" ht="15" customHeight="1">
      <c r="A582" s="5" t="s">
        <v>1069</v>
      </c>
      <c r="B582" s="5" t="s">
        <v>1070</v>
      </c>
      <c r="C582" s="5"/>
      <c r="D582" s="5"/>
      <c r="E582" s="6"/>
      <c r="F582" s="6"/>
      <c r="G582" s="6">
        <f>SUM(G583:G590)</f>
        <v>10493.68</v>
      </c>
      <c r="H582" s="2" t="s">
        <v>1248</v>
      </c>
      <c r="K582" s="6"/>
      <c r="L582" s="39" t="str">
        <f t="shared" si="65"/>
        <v>menor</v>
      </c>
    </row>
    <row r="583" spans="1:12" s="2" customFormat="1" ht="22.5" customHeight="1">
      <c r="A583" s="7" t="s">
        <v>1071</v>
      </c>
      <c r="B583" s="7" t="s">
        <v>1072</v>
      </c>
      <c r="C583" s="7" t="s">
        <v>53</v>
      </c>
      <c r="D583" s="8" t="s">
        <v>14</v>
      </c>
      <c r="E583" s="9">
        <v>18</v>
      </c>
      <c r="F583" s="19">
        <v>35</v>
      </c>
      <c r="G583" s="19">
        <f t="shared" ref="G583:G590" si="69">E583*F583</f>
        <v>630</v>
      </c>
      <c r="K583" s="19">
        <v>38.65</v>
      </c>
      <c r="L583" s="39" t="str">
        <f t="shared" si="65"/>
        <v>menor</v>
      </c>
    </row>
    <row r="584" spans="1:12" s="2" customFormat="1" ht="15" customHeight="1">
      <c r="A584" s="7" t="s">
        <v>1073</v>
      </c>
      <c r="B584" s="7" t="s">
        <v>1074</v>
      </c>
      <c r="C584" s="7" t="s">
        <v>53</v>
      </c>
      <c r="D584" s="8" t="s">
        <v>14</v>
      </c>
      <c r="E584" s="9">
        <v>18</v>
      </c>
      <c r="F584" s="19">
        <v>25</v>
      </c>
      <c r="G584" s="19">
        <f t="shared" si="69"/>
        <v>450</v>
      </c>
      <c r="K584" s="19">
        <v>27.1</v>
      </c>
      <c r="L584" s="39" t="str">
        <f t="shared" ref="L584:L647" si="70">IF(F584&gt;K584,"maior","menor")</f>
        <v>menor</v>
      </c>
    </row>
    <row r="585" spans="1:12" s="2" customFormat="1" ht="22.5" customHeight="1">
      <c r="A585" s="7" t="s">
        <v>1075</v>
      </c>
      <c r="B585" s="7" t="s">
        <v>1076</v>
      </c>
      <c r="C585" s="7" t="s">
        <v>304</v>
      </c>
      <c r="D585" s="8" t="s">
        <v>33</v>
      </c>
      <c r="E585" s="9">
        <v>18</v>
      </c>
      <c r="F585" s="19">
        <v>260</v>
      </c>
      <c r="G585" s="19">
        <f t="shared" si="69"/>
        <v>4680</v>
      </c>
      <c r="K585" s="19">
        <v>286.5</v>
      </c>
      <c r="L585" s="39" t="str">
        <f t="shared" si="70"/>
        <v>menor</v>
      </c>
    </row>
    <row r="586" spans="1:12" s="2" customFormat="1" ht="15" customHeight="1">
      <c r="A586" s="7" t="s">
        <v>1077</v>
      </c>
      <c r="B586" s="7" t="s">
        <v>1078</v>
      </c>
      <c r="C586" s="7" t="s">
        <v>12</v>
      </c>
      <c r="D586" s="8" t="s">
        <v>14</v>
      </c>
      <c r="E586" s="9">
        <v>8</v>
      </c>
      <c r="F586" s="19">
        <v>100</v>
      </c>
      <c r="G586" s="19">
        <f t="shared" si="69"/>
        <v>800</v>
      </c>
      <c r="K586" s="19">
        <v>113.75</v>
      </c>
      <c r="L586" s="39" t="str">
        <f t="shared" si="70"/>
        <v>menor</v>
      </c>
    </row>
    <row r="587" spans="1:12" s="2" customFormat="1" ht="15" customHeight="1">
      <c r="A587" s="7" t="s">
        <v>1079</v>
      </c>
      <c r="B587" s="7" t="s">
        <v>1080</v>
      </c>
      <c r="C587" s="7" t="s">
        <v>12</v>
      </c>
      <c r="D587" s="8" t="s">
        <v>14</v>
      </c>
      <c r="E587" s="9">
        <v>12</v>
      </c>
      <c r="F587" s="19">
        <v>200</v>
      </c>
      <c r="G587" s="19">
        <f t="shared" si="69"/>
        <v>2400</v>
      </c>
      <c r="K587" s="19">
        <v>235.11</v>
      </c>
      <c r="L587" s="39" t="str">
        <f t="shared" si="70"/>
        <v>menor</v>
      </c>
    </row>
    <row r="588" spans="1:12" s="2" customFormat="1" ht="15" customHeight="1">
      <c r="A588" s="7" t="s">
        <v>1081</v>
      </c>
      <c r="B588" s="7" t="s">
        <v>1082</v>
      </c>
      <c r="C588" s="7" t="s">
        <v>12</v>
      </c>
      <c r="D588" s="8" t="s">
        <v>14</v>
      </c>
      <c r="E588" s="9">
        <v>8</v>
      </c>
      <c r="F588" s="19">
        <v>103.02</v>
      </c>
      <c r="G588" s="19">
        <f t="shared" si="69"/>
        <v>824.16</v>
      </c>
      <c r="K588" s="19">
        <v>103.02</v>
      </c>
      <c r="L588" s="39" t="str">
        <f t="shared" si="70"/>
        <v>menor</v>
      </c>
    </row>
    <row r="589" spans="1:12" s="2" customFormat="1" ht="15" customHeight="1">
      <c r="A589" s="7" t="s">
        <v>1083</v>
      </c>
      <c r="B589" s="7" t="s">
        <v>1084</v>
      </c>
      <c r="C589" s="7" t="s">
        <v>12</v>
      </c>
      <c r="D589" s="8" t="s">
        <v>14</v>
      </c>
      <c r="E589" s="9">
        <v>14</v>
      </c>
      <c r="F589" s="19">
        <v>24.81</v>
      </c>
      <c r="G589" s="19">
        <f t="shared" si="69"/>
        <v>347.34</v>
      </c>
      <c r="K589" s="19">
        <v>24.81</v>
      </c>
      <c r="L589" s="39" t="str">
        <f t="shared" si="70"/>
        <v>menor</v>
      </c>
    </row>
    <row r="590" spans="1:12" s="2" customFormat="1" ht="15" customHeight="1">
      <c r="A590" s="7" t="s">
        <v>1085</v>
      </c>
      <c r="B590" s="7" t="s">
        <v>1086</v>
      </c>
      <c r="C590" s="7" t="s">
        <v>1087</v>
      </c>
      <c r="D590" s="8" t="s">
        <v>563</v>
      </c>
      <c r="E590" s="9">
        <v>26</v>
      </c>
      <c r="F590" s="19">
        <v>13.93</v>
      </c>
      <c r="G590" s="19">
        <f t="shared" si="69"/>
        <v>362.18</v>
      </c>
      <c r="K590" s="19">
        <v>13.93</v>
      </c>
      <c r="L590" s="39" t="str">
        <f t="shared" si="70"/>
        <v>menor</v>
      </c>
    </row>
    <row r="591" spans="1:12" s="2" customFormat="1" ht="15" customHeight="1">
      <c r="A591" s="5" t="s">
        <v>1088</v>
      </c>
      <c r="B591" s="5" t="s">
        <v>1089</v>
      </c>
      <c r="C591" s="5"/>
      <c r="D591" s="5"/>
      <c r="E591" s="6"/>
      <c r="F591" s="6"/>
      <c r="G591" s="6">
        <f>G592+G624+G652</f>
        <v>828105.92550000001</v>
      </c>
      <c r="H591" s="32">
        <v>828106.35</v>
      </c>
      <c r="I591" s="32">
        <f>G591-H591</f>
        <v>-0.42449999996460974</v>
      </c>
      <c r="K591" s="6"/>
      <c r="L591" s="39" t="str">
        <f t="shared" si="70"/>
        <v>menor</v>
      </c>
    </row>
    <row r="592" spans="1:12" s="2" customFormat="1" ht="15" customHeight="1">
      <c r="A592" s="5" t="s">
        <v>1090</v>
      </c>
      <c r="B592" s="5" t="s">
        <v>1091</v>
      </c>
      <c r="C592" s="5"/>
      <c r="D592" s="5"/>
      <c r="E592" s="6"/>
      <c r="F592" s="6"/>
      <c r="G592" s="6">
        <f>G593+G601+G608+G614+G618+G622</f>
        <v>289461.43449999997</v>
      </c>
      <c r="H592" s="2" t="s">
        <v>1248</v>
      </c>
      <c r="K592" s="6"/>
      <c r="L592" s="39" t="str">
        <f t="shared" si="70"/>
        <v>menor</v>
      </c>
    </row>
    <row r="593" spans="1:12" s="2" customFormat="1" ht="15" customHeight="1">
      <c r="A593" s="5" t="s">
        <v>1092</v>
      </c>
      <c r="B593" s="5" t="s">
        <v>1093</v>
      </c>
      <c r="C593" s="5"/>
      <c r="D593" s="5"/>
      <c r="E593" s="6"/>
      <c r="F593" s="6"/>
      <c r="G593" s="6">
        <f>SUM(G594:G600)</f>
        <v>65360.999999999993</v>
      </c>
      <c r="H593" s="2" t="s">
        <v>1248</v>
      </c>
      <c r="K593" s="6"/>
      <c r="L593" s="39" t="str">
        <f t="shared" si="70"/>
        <v>menor</v>
      </c>
    </row>
    <row r="594" spans="1:12" s="2" customFormat="1" ht="15" customHeight="1">
      <c r="A594" s="7" t="s">
        <v>1094</v>
      </c>
      <c r="B594" s="7" t="s">
        <v>1095</v>
      </c>
      <c r="C594" s="7" t="s">
        <v>12</v>
      </c>
      <c r="D594" s="8" t="s">
        <v>33</v>
      </c>
      <c r="E594" s="9">
        <v>585.41999999999996</v>
      </c>
      <c r="F594" s="19">
        <v>55</v>
      </c>
      <c r="G594" s="19">
        <f t="shared" ref="G594:G600" si="71">E594*F594</f>
        <v>32198.1</v>
      </c>
      <c r="K594" s="19">
        <v>62.36</v>
      </c>
      <c r="L594" s="39" t="str">
        <f t="shared" si="70"/>
        <v>menor</v>
      </c>
    </row>
    <row r="595" spans="1:12" s="2" customFormat="1" ht="37.5" customHeight="1">
      <c r="A595" s="7" t="s">
        <v>1096</v>
      </c>
      <c r="B595" s="7" t="s">
        <v>201</v>
      </c>
      <c r="C595" s="7" t="s">
        <v>57</v>
      </c>
      <c r="D595" s="8" t="s">
        <v>33</v>
      </c>
      <c r="E595" s="9">
        <v>30.55</v>
      </c>
      <c r="F595" s="19">
        <v>65</v>
      </c>
      <c r="G595" s="19">
        <f t="shared" si="71"/>
        <v>1985.75</v>
      </c>
      <c r="K595" s="19">
        <v>69.11</v>
      </c>
      <c r="L595" s="39" t="str">
        <f t="shared" si="70"/>
        <v>menor</v>
      </c>
    </row>
    <row r="596" spans="1:12" s="2" customFormat="1" ht="22.5" customHeight="1">
      <c r="A596" s="7" t="s">
        <v>1097</v>
      </c>
      <c r="B596" s="7" t="s">
        <v>208</v>
      </c>
      <c r="C596" s="7" t="s">
        <v>66</v>
      </c>
      <c r="D596" s="8" t="s">
        <v>33</v>
      </c>
      <c r="E596" s="9">
        <v>151.9</v>
      </c>
      <c r="F596" s="19">
        <v>150</v>
      </c>
      <c r="G596" s="19">
        <f t="shared" si="71"/>
        <v>22785</v>
      </c>
      <c r="K596" s="19">
        <v>163.75</v>
      </c>
      <c r="L596" s="39" t="str">
        <f t="shared" si="70"/>
        <v>menor</v>
      </c>
    </row>
    <row r="597" spans="1:12" s="2" customFormat="1" ht="15" customHeight="1">
      <c r="A597" s="7" t="s">
        <v>1098</v>
      </c>
      <c r="B597" s="7" t="s">
        <v>203</v>
      </c>
      <c r="C597" s="7" t="s">
        <v>204</v>
      </c>
      <c r="D597" s="8" t="s">
        <v>33</v>
      </c>
      <c r="E597" s="9">
        <v>30.55</v>
      </c>
      <c r="F597" s="19">
        <v>17</v>
      </c>
      <c r="G597" s="19">
        <f t="shared" si="71"/>
        <v>519.35</v>
      </c>
      <c r="K597" s="19">
        <v>19.71</v>
      </c>
      <c r="L597" s="39" t="str">
        <f t="shared" si="70"/>
        <v>menor</v>
      </c>
    </row>
    <row r="598" spans="1:12" s="2" customFormat="1" ht="15" customHeight="1">
      <c r="A598" s="7" t="s">
        <v>1099</v>
      </c>
      <c r="B598" s="7" t="s">
        <v>210</v>
      </c>
      <c r="C598" s="7" t="s">
        <v>211</v>
      </c>
      <c r="D598" s="8" t="s">
        <v>33</v>
      </c>
      <c r="E598" s="9">
        <v>103.56</v>
      </c>
      <c r="F598" s="19">
        <v>60</v>
      </c>
      <c r="G598" s="19">
        <f t="shared" si="71"/>
        <v>6213.6</v>
      </c>
      <c r="K598" s="19">
        <v>68.13</v>
      </c>
      <c r="L598" s="39" t="str">
        <f t="shared" si="70"/>
        <v>menor</v>
      </c>
    </row>
    <row r="599" spans="1:12" s="2" customFormat="1" ht="15" customHeight="1">
      <c r="A599" s="7" t="s">
        <v>1100</v>
      </c>
      <c r="B599" s="7" t="s">
        <v>213</v>
      </c>
      <c r="C599" s="7" t="s">
        <v>214</v>
      </c>
      <c r="D599" s="8" t="s">
        <v>215</v>
      </c>
      <c r="E599" s="9">
        <v>94</v>
      </c>
      <c r="F599" s="19">
        <v>8</v>
      </c>
      <c r="G599" s="19">
        <f t="shared" si="71"/>
        <v>752</v>
      </c>
      <c r="K599" s="19">
        <v>10.5</v>
      </c>
      <c r="L599" s="39" t="str">
        <f t="shared" si="70"/>
        <v>menor</v>
      </c>
    </row>
    <row r="600" spans="1:12" s="2" customFormat="1" ht="15" customHeight="1">
      <c r="A600" s="7" t="s">
        <v>1101</v>
      </c>
      <c r="B600" s="7" t="s">
        <v>1102</v>
      </c>
      <c r="C600" s="7" t="s">
        <v>12</v>
      </c>
      <c r="D600" s="8" t="s">
        <v>33</v>
      </c>
      <c r="E600" s="9">
        <v>28.35</v>
      </c>
      <c r="F600" s="19">
        <v>32</v>
      </c>
      <c r="G600" s="19">
        <f t="shared" si="71"/>
        <v>907.2</v>
      </c>
      <c r="K600" s="19">
        <v>35.5</v>
      </c>
      <c r="L600" s="39" t="str">
        <f t="shared" si="70"/>
        <v>menor</v>
      </c>
    </row>
    <row r="601" spans="1:12" s="2" customFormat="1" ht="15" customHeight="1">
      <c r="A601" s="5" t="s">
        <v>1103</v>
      </c>
      <c r="B601" s="5" t="s">
        <v>1104</v>
      </c>
      <c r="C601" s="5"/>
      <c r="D601" s="5"/>
      <c r="E601" s="6"/>
      <c r="F601" s="6"/>
      <c r="G601" s="6">
        <f>SUM(G602:G607)</f>
        <v>116123.65999999999</v>
      </c>
      <c r="H601" s="2" t="s">
        <v>1248</v>
      </c>
      <c r="K601" s="6"/>
      <c r="L601" s="39" t="str">
        <f t="shared" si="70"/>
        <v>menor</v>
      </c>
    </row>
    <row r="602" spans="1:12" s="2" customFormat="1" ht="15" customHeight="1">
      <c r="A602" s="7" t="s">
        <v>1105</v>
      </c>
      <c r="B602" s="7" t="s">
        <v>249</v>
      </c>
      <c r="C602" s="7" t="s">
        <v>250</v>
      </c>
      <c r="D602" s="8" t="s">
        <v>33</v>
      </c>
      <c r="E602" s="9">
        <v>809.26</v>
      </c>
      <c r="F602" s="19">
        <v>100</v>
      </c>
      <c r="G602" s="19">
        <f t="shared" ref="G602:G607" si="72">E602*F602</f>
        <v>80926</v>
      </c>
      <c r="K602" s="19">
        <v>107.58</v>
      </c>
      <c r="L602" s="39" t="str">
        <f t="shared" si="70"/>
        <v>menor</v>
      </c>
    </row>
    <row r="603" spans="1:12" s="2" customFormat="1" ht="15" customHeight="1">
      <c r="A603" s="7" t="s">
        <v>1106</v>
      </c>
      <c r="B603" s="7" t="s">
        <v>252</v>
      </c>
      <c r="C603" s="7" t="s">
        <v>253</v>
      </c>
      <c r="D603" s="8" t="s">
        <v>215</v>
      </c>
      <c r="E603" s="9">
        <v>260</v>
      </c>
      <c r="F603" s="19">
        <v>20</v>
      </c>
      <c r="G603" s="19">
        <f t="shared" si="72"/>
        <v>5200</v>
      </c>
      <c r="K603" s="19">
        <v>27.73</v>
      </c>
      <c r="L603" s="39" t="str">
        <f t="shared" si="70"/>
        <v>menor</v>
      </c>
    </row>
    <row r="604" spans="1:12" s="2" customFormat="1" ht="22.5" customHeight="1">
      <c r="A604" s="7" t="s">
        <v>1107</v>
      </c>
      <c r="B604" s="7" t="s">
        <v>271</v>
      </c>
      <c r="C604" s="7" t="s">
        <v>12</v>
      </c>
      <c r="D604" s="8" t="s">
        <v>33</v>
      </c>
      <c r="E604" s="9">
        <v>103.56</v>
      </c>
      <c r="F604" s="19">
        <v>65</v>
      </c>
      <c r="G604" s="19">
        <f t="shared" si="72"/>
        <v>6731.4000000000005</v>
      </c>
      <c r="K604" s="19">
        <v>71.77</v>
      </c>
      <c r="L604" s="39" t="str">
        <f t="shared" si="70"/>
        <v>menor</v>
      </c>
    </row>
    <row r="605" spans="1:12" s="2" customFormat="1" ht="22.5" customHeight="1">
      <c r="A605" s="7" t="s">
        <v>1108</v>
      </c>
      <c r="B605" s="7" t="s">
        <v>257</v>
      </c>
      <c r="C605" s="7" t="s">
        <v>250</v>
      </c>
      <c r="D605" s="8" t="s">
        <v>54</v>
      </c>
      <c r="E605" s="9">
        <v>124</v>
      </c>
      <c r="F605" s="19">
        <v>4.1399999999999997</v>
      </c>
      <c r="G605" s="19">
        <f t="shared" si="72"/>
        <v>513.36</v>
      </c>
      <c r="K605" s="19">
        <v>4.1399999999999997</v>
      </c>
      <c r="L605" s="39" t="str">
        <f t="shared" si="70"/>
        <v>menor</v>
      </c>
    </row>
    <row r="606" spans="1:12" s="2" customFormat="1" ht="37.5" customHeight="1">
      <c r="A606" s="7" t="s">
        <v>1109</v>
      </c>
      <c r="B606" s="7" t="s">
        <v>1110</v>
      </c>
      <c r="C606" s="7" t="s">
        <v>250</v>
      </c>
      <c r="D606" s="8" t="s">
        <v>33</v>
      </c>
      <c r="E606" s="9">
        <v>54.66</v>
      </c>
      <c r="F606" s="19">
        <v>65</v>
      </c>
      <c r="G606" s="19">
        <f t="shared" si="72"/>
        <v>3552.8999999999996</v>
      </c>
      <c r="K606" s="19">
        <v>68.31</v>
      </c>
      <c r="L606" s="39" t="str">
        <f t="shared" si="70"/>
        <v>menor</v>
      </c>
    </row>
    <row r="607" spans="1:12" s="16" customFormat="1" ht="37.5" customHeight="1">
      <c r="A607" s="17"/>
      <c r="B607" s="17" t="s">
        <v>1244</v>
      </c>
      <c r="C607" s="17" t="s">
        <v>1064</v>
      </c>
      <c r="D607" s="18" t="s">
        <v>14</v>
      </c>
      <c r="E607" s="19">
        <v>80</v>
      </c>
      <c r="F607" s="19">
        <v>240</v>
      </c>
      <c r="G607" s="19">
        <f t="shared" si="72"/>
        <v>19200</v>
      </c>
      <c r="K607" s="19">
        <v>259.92</v>
      </c>
      <c r="L607" s="39" t="str">
        <f t="shared" si="70"/>
        <v>menor</v>
      </c>
    </row>
    <row r="608" spans="1:12" s="2" customFormat="1" ht="15" customHeight="1">
      <c r="A608" s="5" t="s">
        <v>1111</v>
      </c>
      <c r="B608" s="5" t="s">
        <v>1112</v>
      </c>
      <c r="C608" s="5"/>
      <c r="D608" s="5"/>
      <c r="E608" s="6"/>
      <c r="F608" s="6"/>
      <c r="G608" s="6">
        <f>SUM(G609:G613)</f>
        <v>76133.322500000009</v>
      </c>
      <c r="H608" s="2" t="s">
        <v>1248</v>
      </c>
      <c r="K608" s="6"/>
      <c r="L608" s="39" t="str">
        <f t="shared" si="70"/>
        <v>menor</v>
      </c>
    </row>
    <row r="609" spans="1:12" s="2" customFormat="1" ht="15" customHeight="1">
      <c r="A609" s="7" t="s">
        <v>1113</v>
      </c>
      <c r="B609" s="7" t="s">
        <v>1114</v>
      </c>
      <c r="C609" s="7" t="s">
        <v>12</v>
      </c>
      <c r="D609" s="8" t="s">
        <v>33</v>
      </c>
      <c r="E609" s="9">
        <v>1374.67</v>
      </c>
      <c r="F609" s="19">
        <v>4</v>
      </c>
      <c r="G609" s="19">
        <f t="shared" ref="G609:G617" si="73">E609*F609</f>
        <v>5498.68</v>
      </c>
      <c r="K609" s="19">
        <v>5.23</v>
      </c>
      <c r="L609" s="39" t="str">
        <f t="shared" si="70"/>
        <v>menor</v>
      </c>
    </row>
    <row r="610" spans="1:12" s="2" customFormat="1" ht="15" customHeight="1">
      <c r="A610" s="7" t="s">
        <v>1115</v>
      </c>
      <c r="B610" s="7" t="s">
        <v>245</v>
      </c>
      <c r="C610" s="7" t="s">
        <v>12</v>
      </c>
      <c r="D610" s="8" t="s">
        <v>33</v>
      </c>
      <c r="E610" s="9">
        <v>1374.67</v>
      </c>
      <c r="F610" s="19">
        <v>22.75</v>
      </c>
      <c r="G610" s="19">
        <f t="shared" si="73"/>
        <v>31273.7425</v>
      </c>
      <c r="K610" s="19">
        <v>22.75</v>
      </c>
      <c r="L610" s="39" t="str">
        <f t="shared" si="70"/>
        <v>menor</v>
      </c>
    </row>
    <row r="611" spans="1:12" s="2" customFormat="1" ht="22.5" customHeight="1">
      <c r="A611" s="7" t="s">
        <v>1116</v>
      </c>
      <c r="B611" s="7" t="s">
        <v>242</v>
      </c>
      <c r="C611" s="7" t="s">
        <v>243</v>
      </c>
      <c r="D611" s="8" t="s">
        <v>33</v>
      </c>
      <c r="E611" s="9">
        <v>809.26</v>
      </c>
      <c r="F611" s="19">
        <v>15</v>
      </c>
      <c r="G611" s="19">
        <f t="shared" si="73"/>
        <v>12138.9</v>
      </c>
      <c r="K611" s="19">
        <v>17</v>
      </c>
      <c r="L611" s="39" t="str">
        <f t="shared" si="70"/>
        <v>menor</v>
      </c>
    </row>
    <row r="612" spans="1:12" s="2" customFormat="1" ht="22.5" customHeight="1">
      <c r="A612" s="7" t="s">
        <v>1117</v>
      </c>
      <c r="B612" s="7" t="s">
        <v>247</v>
      </c>
      <c r="C612" s="7" t="s">
        <v>12</v>
      </c>
      <c r="D612" s="8" t="s">
        <v>33</v>
      </c>
      <c r="E612" s="9">
        <v>1508.56</v>
      </c>
      <c r="F612" s="19">
        <v>15</v>
      </c>
      <c r="G612" s="19">
        <f t="shared" si="73"/>
        <v>22628.399999999998</v>
      </c>
      <c r="K612" s="19">
        <v>16.68</v>
      </c>
      <c r="L612" s="39" t="str">
        <f t="shared" si="70"/>
        <v>menor</v>
      </c>
    </row>
    <row r="613" spans="1:12" s="2" customFormat="1" ht="30" customHeight="1">
      <c r="A613" s="7" t="s">
        <v>1118</v>
      </c>
      <c r="B613" s="7" t="s">
        <v>1119</v>
      </c>
      <c r="C613" s="7" t="s">
        <v>382</v>
      </c>
      <c r="D613" s="8" t="s">
        <v>33</v>
      </c>
      <c r="E613" s="9">
        <v>382.8</v>
      </c>
      <c r="F613" s="19">
        <v>12</v>
      </c>
      <c r="G613" s="19">
        <f t="shared" si="73"/>
        <v>4593.6000000000004</v>
      </c>
      <c r="K613" s="19">
        <v>16.25</v>
      </c>
      <c r="L613" s="39" t="str">
        <f t="shared" si="70"/>
        <v>menor</v>
      </c>
    </row>
    <row r="614" spans="1:12" s="2" customFormat="1" ht="15" customHeight="1">
      <c r="A614" s="5" t="s">
        <v>1120</v>
      </c>
      <c r="B614" s="5" t="s">
        <v>1121</v>
      </c>
      <c r="C614" s="5"/>
      <c r="D614" s="5"/>
      <c r="E614" s="6"/>
      <c r="F614" s="6"/>
      <c r="G614" s="30">
        <f>SUM(G615:G617)</f>
        <v>24665.9</v>
      </c>
      <c r="H614" s="2" t="s">
        <v>1248</v>
      </c>
      <c r="K614" s="6"/>
      <c r="L614" s="39" t="str">
        <f t="shared" si="70"/>
        <v>menor</v>
      </c>
    </row>
    <row r="615" spans="1:12" s="2" customFormat="1" ht="22.5" customHeight="1">
      <c r="A615" s="7" t="s">
        <v>1122</v>
      </c>
      <c r="B615" s="7" t="s">
        <v>381</v>
      </c>
      <c r="C615" s="7" t="s">
        <v>382</v>
      </c>
      <c r="D615" s="8" t="s">
        <v>33</v>
      </c>
      <c r="E615" s="9">
        <v>382.8</v>
      </c>
      <c r="F615" s="19">
        <v>7.5</v>
      </c>
      <c r="G615" s="19">
        <f t="shared" si="73"/>
        <v>2871</v>
      </c>
      <c r="K615" s="19">
        <v>8.9600000000000009</v>
      </c>
      <c r="L615" s="39" t="str">
        <f t="shared" si="70"/>
        <v>menor</v>
      </c>
    </row>
    <row r="616" spans="1:12" s="2" customFormat="1" ht="22.5" customHeight="1">
      <c r="A616" s="7" t="s">
        <v>1123</v>
      </c>
      <c r="B616" s="7" t="s">
        <v>381</v>
      </c>
      <c r="C616" s="7" t="s">
        <v>382</v>
      </c>
      <c r="D616" s="8" t="s">
        <v>33</v>
      </c>
      <c r="E616" s="9">
        <v>760.4</v>
      </c>
      <c r="F616" s="19">
        <v>7.5</v>
      </c>
      <c r="G616" s="19">
        <f t="shared" si="73"/>
        <v>5703</v>
      </c>
      <c r="K616" s="19">
        <v>8.9600000000000009</v>
      </c>
      <c r="L616" s="39" t="str">
        <f t="shared" si="70"/>
        <v>menor</v>
      </c>
    </row>
    <row r="617" spans="1:12" s="2" customFormat="1" ht="37.5" customHeight="1">
      <c r="A617" s="7" t="s">
        <v>1124</v>
      </c>
      <c r="B617" s="7" t="s">
        <v>1125</v>
      </c>
      <c r="C617" s="7" t="s">
        <v>243</v>
      </c>
      <c r="D617" s="8" t="s">
        <v>33</v>
      </c>
      <c r="E617" s="9">
        <v>292.58</v>
      </c>
      <c r="F617" s="19">
        <v>55</v>
      </c>
      <c r="G617" s="19">
        <f t="shared" si="73"/>
        <v>16091.9</v>
      </c>
      <c r="K617" s="19">
        <v>63.18</v>
      </c>
      <c r="L617" s="39" t="str">
        <f t="shared" si="70"/>
        <v>menor</v>
      </c>
    </row>
    <row r="618" spans="1:12" s="2" customFormat="1" ht="15" customHeight="1">
      <c r="A618" s="5" t="s">
        <v>1126</v>
      </c>
      <c r="B618" s="5" t="s">
        <v>300</v>
      </c>
      <c r="C618" s="5"/>
      <c r="D618" s="5"/>
      <c r="E618" s="6"/>
      <c r="F618" s="6"/>
      <c r="G618" s="6">
        <f>SUM(G619:G621)</f>
        <v>6765.1</v>
      </c>
      <c r="H618" s="2" t="s">
        <v>1248</v>
      </c>
      <c r="K618" s="6"/>
      <c r="L618" s="39" t="str">
        <f t="shared" si="70"/>
        <v>menor</v>
      </c>
    </row>
    <row r="619" spans="1:12" s="2" customFormat="1" ht="22.5" customHeight="1">
      <c r="A619" s="7" t="s">
        <v>1127</v>
      </c>
      <c r="B619" s="7" t="s">
        <v>1128</v>
      </c>
      <c r="C619" s="7" t="s">
        <v>163</v>
      </c>
      <c r="D619" s="8" t="s">
        <v>54</v>
      </c>
      <c r="E619" s="9">
        <v>76.47</v>
      </c>
      <c r="F619" s="19">
        <v>40</v>
      </c>
      <c r="G619" s="19">
        <f t="shared" ref="G619:G621" si="74">E619*F619</f>
        <v>3058.8</v>
      </c>
      <c r="K619" s="19">
        <v>46.97</v>
      </c>
      <c r="L619" s="39" t="str">
        <f t="shared" si="70"/>
        <v>menor</v>
      </c>
    </row>
    <row r="620" spans="1:12" s="2" customFormat="1" ht="22.5" customHeight="1">
      <c r="A620" s="7" t="s">
        <v>1129</v>
      </c>
      <c r="B620" s="7" t="s">
        <v>1130</v>
      </c>
      <c r="C620" s="7" t="s">
        <v>163</v>
      </c>
      <c r="D620" s="8" t="s">
        <v>54</v>
      </c>
      <c r="E620" s="9">
        <v>18.5</v>
      </c>
      <c r="F620" s="19">
        <v>35</v>
      </c>
      <c r="G620" s="19">
        <f t="shared" si="74"/>
        <v>647.5</v>
      </c>
      <c r="K620" s="19">
        <v>40.33</v>
      </c>
      <c r="L620" s="39" t="str">
        <f t="shared" si="70"/>
        <v>menor</v>
      </c>
    </row>
    <row r="621" spans="1:12" s="2" customFormat="1" ht="22.5" customHeight="1">
      <c r="A621" s="7" t="s">
        <v>1131</v>
      </c>
      <c r="B621" s="7" t="s">
        <v>1132</v>
      </c>
      <c r="C621" s="7" t="s">
        <v>163</v>
      </c>
      <c r="D621" s="8" t="s">
        <v>54</v>
      </c>
      <c r="E621" s="9">
        <v>76.47</v>
      </c>
      <c r="F621" s="19">
        <v>40</v>
      </c>
      <c r="G621" s="19">
        <f t="shared" si="74"/>
        <v>3058.8</v>
      </c>
      <c r="K621" s="19">
        <v>44.05</v>
      </c>
      <c r="L621" s="39" t="str">
        <f t="shared" si="70"/>
        <v>menor</v>
      </c>
    </row>
    <row r="622" spans="1:12" s="2" customFormat="1" ht="15" customHeight="1">
      <c r="A622" s="5" t="s">
        <v>1133</v>
      </c>
      <c r="B622" s="5" t="s">
        <v>1134</v>
      </c>
      <c r="C622" s="5"/>
      <c r="D622" s="5"/>
      <c r="E622" s="6"/>
      <c r="F622" s="6"/>
      <c r="G622" s="6">
        <f>SUM(G623)</f>
        <v>412.452</v>
      </c>
      <c r="H622" s="2" t="s">
        <v>1248</v>
      </c>
      <c r="K622" s="6"/>
      <c r="L622" s="39" t="str">
        <f t="shared" si="70"/>
        <v>menor</v>
      </c>
    </row>
    <row r="623" spans="1:12" s="2" customFormat="1" ht="22.5" customHeight="1">
      <c r="A623" s="7" t="s">
        <v>1135</v>
      </c>
      <c r="B623" s="7" t="s">
        <v>1136</v>
      </c>
      <c r="C623" s="7" t="s">
        <v>304</v>
      </c>
      <c r="D623" s="8" t="s">
        <v>54</v>
      </c>
      <c r="E623" s="9">
        <v>8.1</v>
      </c>
      <c r="F623" s="9">
        <v>50.92</v>
      </c>
      <c r="G623" s="19">
        <f t="shared" ref="G623" si="75">E623*F623</f>
        <v>412.452</v>
      </c>
      <c r="K623" s="19">
        <v>50.92</v>
      </c>
      <c r="L623" s="39" t="str">
        <f t="shared" si="70"/>
        <v>menor</v>
      </c>
    </row>
    <row r="624" spans="1:12" s="2" customFormat="1" ht="15" customHeight="1">
      <c r="A624" s="5" t="s">
        <v>1137</v>
      </c>
      <c r="B624" s="5" t="s">
        <v>141</v>
      </c>
      <c r="C624" s="5"/>
      <c r="D624" s="5"/>
      <c r="E624" s="6"/>
      <c r="F624" s="6"/>
      <c r="G624" s="6">
        <f>G625+G631+G636+G641+G646</f>
        <v>499554.53</v>
      </c>
      <c r="H624" s="2" t="s">
        <v>1248</v>
      </c>
      <c r="K624" s="6"/>
      <c r="L624" s="39" t="str">
        <f t="shared" si="70"/>
        <v>menor</v>
      </c>
    </row>
    <row r="625" spans="1:12" s="2" customFormat="1" ht="15" customHeight="1">
      <c r="A625" s="5" t="s">
        <v>1138</v>
      </c>
      <c r="B625" s="5" t="s">
        <v>1139</v>
      </c>
      <c r="C625" s="5"/>
      <c r="D625" s="5"/>
      <c r="E625" s="6"/>
      <c r="F625" s="6"/>
      <c r="G625" s="6">
        <f>SUM(G626:G630)</f>
        <v>40941.51</v>
      </c>
      <c r="H625" s="2" t="s">
        <v>1248</v>
      </c>
      <c r="K625" s="6"/>
      <c r="L625" s="39" t="str">
        <f t="shared" si="70"/>
        <v>menor</v>
      </c>
    </row>
    <row r="626" spans="1:12" s="2" customFormat="1" ht="22.5" customHeight="1">
      <c r="A626" s="7" t="s">
        <v>1140</v>
      </c>
      <c r="B626" s="7" t="s">
        <v>160</v>
      </c>
      <c r="C626" s="7" t="s">
        <v>12</v>
      </c>
      <c r="D626" s="8" t="s">
        <v>44</v>
      </c>
      <c r="E626" s="9">
        <v>41.6</v>
      </c>
      <c r="F626" s="19">
        <v>335.35</v>
      </c>
      <c r="G626" s="19">
        <f t="shared" ref="G626:G630" si="76">E626*F626</f>
        <v>13950.560000000001</v>
      </c>
      <c r="K626" s="19">
        <v>335.35</v>
      </c>
      <c r="L626" s="39" t="str">
        <f t="shared" si="70"/>
        <v>menor</v>
      </c>
    </row>
    <row r="627" spans="1:12" s="2" customFormat="1" ht="22.5" customHeight="1">
      <c r="A627" s="7" t="s">
        <v>1141</v>
      </c>
      <c r="B627" s="7" t="s">
        <v>1142</v>
      </c>
      <c r="C627" s="7" t="s">
        <v>163</v>
      </c>
      <c r="D627" s="8" t="s">
        <v>33</v>
      </c>
      <c r="E627" s="9">
        <v>112.7</v>
      </c>
      <c r="F627" s="19">
        <v>160</v>
      </c>
      <c r="G627" s="19">
        <f t="shared" si="76"/>
        <v>18032</v>
      </c>
      <c r="K627" s="19">
        <v>181.5</v>
      </c>
      <c r="L627" s="39" t="str">
        <f t="shared" si="70"/>
        <v>menor</v>
      </c>
    </row>
    <row r="628" spans="1:12" s="2" customFormat="1" ht="15" customHeight="1">
      <c r="A628" s="7" t="s">
        <v>1143</v>
      </c>
      <c r="B628" s="7" t="s">
        <v>1144</v>
      </c>
      <c r="C628" s="7" t="s">
        <v>12</v>
      </c>
      <c r="D628" s="8" t="s">
        <v>148</v>
      </c>
      <c r="E628" s="9">
        <v>873.8</v>
      </c>
      <c r="F628" s="19">
        <v>6.5</v>
      </c>
      <c r="G628" s="19">
        <f t="shared" si="76"/>
        <v>5679.7</v>
      </c>
      <c r="K628" s="19">
        <v>7.31</v>
      </c>
      <c r="L628" s="39" t="str">
        <f t="shared" si="70"/>
        <v>menor</v>
      </c>
    </row>
    <row r="629" spans="1:12" s="2" customFormat="1" ht="15" customHeight="1">
      <c r="A629" s="7" t="s">
        <v>1145</v>
      </c>
      <c r="B629" s="7" t="s">
        <v>1146</v>
      </c>
      <c r="C629" s="7" t="s">
        <v>12</v>
      </c>
      <c r="D629" s="8" t="s">
        <v>148</v>
      </c>
      <c r="E629" s="9">
        <v>99.1</v>
      </c>
      <c r="F629" s="19">
        <v>6.5</v>
      </c>
      <c r="G629" s="19">
        <f t="shared" si="76"/>
        <v>644.15</v>
      </c>
      <c r="K629" s="19">
        <v>7.52</v>
      </c>
      <c r="L629" s="39" t="str">
        <f t="shared" si="70"/>
        <v>menor</v>
      </c>
    </row>
    <row r="630" spans="1:12" s="2" customFormat="1" ht="15" customHeight="1">
      <c r="A630" s="7" t="s">
        <v>1147</v>
      </c>
      <c r="B630" s="7" t="s">
        <v>1148</v>
      </c>
      <c r="C630" s="7" t="s">
        <v>12</v>
      </c>
      <c r="D630" s="8" t="s">
        <v>148</v>
      </c>
      <c r="E630" s="9">
        <v>405.4</v>
      </c>
      <c r="F630" s="19">
        <v>6.5</v>
      </c>
      <c r="G630" s="19">
        <f t="shared" si="76"/>
        <v>2635.1</v>
      </c>
      <c r="K630" s="19">
        <v>7.47</v>
      </c>
      <c r="L630" s="39" t="str">
        <f t="shared" si="70"/>
        <v>menor</v>
      </c>
    </row>
    <row r="631" spans="1:12" s="2" customFormat="1" ht="15" customHeight="1">
      <c r="A631" s="5" t="s">
        <v>1149</v>
      </c>
      <c r="B631" s="5" t="s">
        <v>1150</v>
      </c>
      <c r="C631" s="5"/>
      <c r="D631" s="5"/>
      <c r="E631" s="6"/>
      <c r="F631" s="6"/>
      <c r="G631" s="6">
        <f>SUM(G632:G635)</f>
        <v>179042.50000000003</v>
      </c>
      <c r="H631" s="2" t="s">
        <v>1248</v>
      </c>
      <c r="K631" s="6"/>
      <c r="L631" s="39" t="str">
        <f t="shared" si="70"/>
        <v>menor</v>
      </c>
    </row>
    <row r="632" spans="1:12" s="2" customFormat="1" ht="30" customHeight="1">
      <c r="A632" s="7" t="s">
        <v>1151</v>
      </c>
      <c r="B632" s="7" t="s">
        <v>1152</v>
      </c>
      <c r="C632" s="7" t="s">
        <v>12</v>
      </c>
      <c r="D632" s="8" t="s">
        <v>44</v>
      </c>
      <c r="E632" s="9">
        <v>119</v>
      </c>
      <c r="F632" s="19">
        <v>350</v>
      </c>
      <c r="G632" s="19">
        <f t="shared" ref="G632:G635" si="77">E632*F632</f>
        <v>41650</v>
      </c>
      <c r="K632" s="19">
        <v>372.62</v>
      </c>
      <c r="L632" s="39" t="str">
        <f t="shared" si="70"/>
        <v>menor</v>
      </c>
    </row>
    <row r="633" spans="1:12" s="2" customFormat="1" ht="15" customHeight="1">
      <c r="A633" s="7" t="s">
        <v>1153</v>
      </c>
      <c r="B633" s="7" t="s">
        <v>170</v>
      </c>
      <c r="C633" s="7" t="s">
        <v>12</v>
      </c>
      <c r="D633" s="8" t="s">
        <v>33</v>
      </c>
      <c r="E633" s="9">
        <v>977.2</v>
      </c>
      <c r="F633" s="19">
        <v>60</v>
      </c>
      <c r="G633" s="19">
        <f t="shared" si="77"/>
        <v>58632</v>
      </c>
      <c r="K633" s="19">
        <v>72.05</v>
      </c>
      <c r="L633" s="39" t="str">
        <f t="shared" si="70"/>
        <v>menor</v>
      </c>
    </row>
    <row r="634" spans="1:12" s="2" customFormat="1" ht="15" customHeight="1">
      <c r="A634" s="7" t="s">
        <v>1154</v>
      </c>
      <c r="B634" s="7" t="s">
        <v>1155</v>
      </c>
      <c r="C634" s="7" t="s">
        <v>12</v>
      </c>
      <c r="D634" s="8" t="s">
        <v>148</v>
      </c>
      <c r="E634" s="9">
        <v>11061.1</v>
      </c>
      <c r="F634" s="19">
        <v>6.5</v>
      </c>
      <c r="G634" s="19">
        <f t="shared" si="77"/>
        <v>71897.150000000009</v>
      </c>
      <c r="K634" s="19">
        <v>7.5</v>
      </c>
      <c r="L634" s="39" t="str">
        <f t="shared" si="70"/>
        <v>menor</v>
      </c>
    </row>
    <row r="635" spans="1:12" s="2" customFormat="1" ht="15" customHeight="1">
      <c r="A635" s="7" t="s">
        <v>1156</v>
      </c>
      <c r="B635" s="7" t="s">
        <v>1148</v>
      </c>
      <c r="C635" s="7" t="s">
        <v>12</v>
      </c>
      <c r="D635" s="8" t="s">
        <v>148</v>
      </c>
      <c r="E635" s="9">
        <v>1055.9000000000001</v>
      </c>
      <c r="F635" s="19">
        <v>6.5</v>
      </c>
      <c r="G635" s="19">
        <f t="shared" si="77"/>
        <v>6863.35</v>
      </c>
      <c r="K635" s="19">
        <v>7.47</v>
      </c>
      <c r="L635" s="39" t="str">
        <f t="shared" si="70"/>
        <v>menor</v>
      </c>
    </row>
    <row r="636" spans="1:12" s="2" customFormat="1" ht="15" customHeight="1">
      <c r="A636" s="5" t="s">
        <v>1157</v>
      </c>
      <c r="B636" s="5" t="s">
        <v>1158</v>
      </c>
      <c r="C636" s="5"/>
      <c r="D636" s="5"/>
      <c r="E636" s="6"/>
      <c r="F636" s="6"/>
      <c r="G636" s="6">
        <f>SUM(G637:G640)</f>
        <v>51717.5</v>
      </c>
      <c r="H636" s="2" t="s">
        <v>1248</v>
      </c>
      <c r="K636" s="6"/>
      <c r="L636" s="39" t="str">
        <f t="shared" si="70"/>
        <v>menor</v>
      </c>
    </row>
    <row r="637" spans="1:12" s="2" customFormat="1" ht="30" customHeight="1">
      <c r="A637" s="7" t="s">
        <v>1159</v>
      </c>
      <c r="B637" s="7" t="s">
        <v>1152</v>
      </c>
      <c r="C637" s="7" t="s">
        <v>12</v>
      </c>
      <c r="D637" s="8" t="s">
        <v>44</v>
      </c>
      <c r="E637" s="9">
        <v>29</v>
      </c>
      <c r="F637" s="19">
        <v>350</v>
      </c>
      <c r="G637" s="19">
        <f t="shared" ref="G637:G640" si="78">E637*F637</f>
        <v>10150</v>
      </c>
      <c r="K637" s="19">
        <v>372.62</v>
      </c>
      <c r="L637" s="39" t="str">
        <f t="shared" si="70"/>
        <v>menor</v>
      </c>
    </row>
    <row r="638" spans="1:12" s="2" customFormat="1" ht="15" customHeight="1">
      <c r="A638" s="7" t="s">
        <v>1160</v>
      </c>
      <c r="B638" s="7" t="s">
        <v>170</v>
      </c>
      <c r="C638" s="7" t="s">
        <v>12</v>
      </c>
      <c r="D638" s="8" t="s">
        <v>33</v>
      </c>
      <c r="E638" s="9">
        <v>261.10000000000002</v>
      </c>
      <c r="F638" s="19">
        <v>65</v>
      </c>
      <c r="G638" s="19">
        <f t="shared" si="78"/>
        <v>16971.5</v>
      </c>
      <c r="K638" s="19">
        <v>72.05</v>
      </c>
      <c r="L638" s="39" t="str">
        <f t="shared" si="70"/>
        <v>menor</v>
      </c>
    </row>
    <row r="639" spans="1:12" s="2" customFormat="1" ht="15" customHeight="1">
      <c r="A639" s="7" t="s">
        <v>1161</v>
      </c>
      <c r="B639" s="7" t="s">
        <v>1155</v>
      </c>
      <c r="C639" s="7" t="s">
        <v>12</v>
      </c>
      <c r="D639" s="8" t="s">
        <v>148</v>
      </c>
      <c r="E639" s="9">
        <v>2954.5</v>
      </c>
      <c r="F639" s="19">
        <v>6.5</v>
      </c>
      <c r="G639" s="19">
        <f t="shared" si="78"/>
        <v>19204.25</v>
      </c>
      <c r="K639" s="19">
        <v>7.5</v>
      </c>
      <c r="L639" s="39" t="str">
        <f t="shared" si="70"/>
        <v>menor</v>
      </c>
    </row>
    <row r="640" spans="1:12" s="2" customFormat="1" ht="15" customHeight="1">
      <c r="A640" s="7" t="s">
        <v>1162</v>
      </c>
      <c r="B640" s="7" t="s">
        <v>1148</v>
      </c>
      <c r="C640" s="7" t="s">
        <v>12</v>
      </c>
      <c r="D640" s="8" t="s">
        <v>148</v>
      </c>
      <c r="E640" s="9">
        <v>829.5</v>
      </c>
      <c r="F640" s="19">
        <v>6.5</v>
      </c>
      <c r="G640" s="19">
        <f t="shared" si="78"/>
        <v>5391.75</v>
      </c>
      <c r="K640" s="19">
        <v>7.47</v>
      </c>
      <c r="L640" s="39" t="str">
        <f t="shared" si="70"/>
        <v>menor</v>
      </c>
    </row>
    <row r="641" spans="1:12" s="2" customFormat="1" ht="15" customHeight="1">
      <c r="A641" s="5" t="s">
        <v>1163</v>
      </c>
      <c r="B641" s="5" t="s">
        <v>1164</v>
      </c>
      <c r="C641" s="5"/>
      <c r="D641" s="5"/>
      <c r="E641" s="6"/>
      <c r="F641" s="6"/>
      <c r="G641" s="6">
        <f>SUM(G642:G645)</f>
        <v>102816.82</v>
      </c>
      <c r="H641" s="2" t="s">
        <v>1248</v>
      </c>
      <c r="K641" s="6"/>
      <c r="L641" s="39" t="str">
        <f t="shared" si="70"/>
        <v>menor</v>
      </c>
    </row>
    <row r="642" spans="1:12" s="2" customFormat="1" ht="45" customHeight="1">
      <c r="A642" s="7" t="s">
        <v>1165</v>
      </c>
      <c r="B642" s="7" t="s">
        <v>1166</v>
      </c>
      <c r="C642" s="7" t="s">
        <v>163</v>
      </c>
      <c r="D642" s="8" t="s">
        <v>33</v>
      </c>
      <c r="E642" s="9">
        <v>891.24</v>
      </c>
      <c r="F642" s="19">
        <v>28</v>
      </c>
      <c r="G642" s="19">
        <f t="shared" ref="G642:G645" si="79">E642*F642</f>
        <v>24954.720000000001</v>
      </c>
      <c r="K642" s="19">
        <v>30.34</v>
      </c>
      <c r="L642" s="39" t="str">
        <f t="shared" si="70"/>
        <v>menor</v>
      </c>
    </row>
    <row r="643" spans="1:12" s="2" customFormat="1" ht="30" customHeight="1">
      <c r="A643" s="7" t="s">
        <v>1167</v>
      </c>
      <c r="B643" s="7" t="s">
        <v>1152</v>
      </c>
      <c r="C643" s="7" t="s">
        <v>12</v>
      </c>
      <c r="D643" s="8" t="s">
        <v>44</v>
      </c>
      <c r="E643" s="9">
        <v>108</v>
      </c>
      <c r="F643" s="19">
        <v>350</v>
      </c>
      <c r="G643" s="19">
        <f t="shared" si="79"/>
        <v>37800</v>
      </c>
      <c r="K643" s="19">
        <v>372.62</v>
      </c>
      <c r="L643" s="39" t="str">
        <f t="shared" si="70"/>
        <v>menor</v>
      </c>
    </row>
    <row r="644" spans="1:12" s="2" customFormat="1" ht="15" customHeight="1">
      <c r="A644" s="7" t="s">
        <v>1168</v>
      </c>
      <c r="B644" s="7" t="s">
        <v>1155</v>
      </c>
      <c r="C644" s="7" t="s">
        <v>12</v>
      </c>
      <c r="D644" s="8" t="s">
        <v>148</v>
      </c>
      <c r="E644" s="9">
        <v>5330</v>
      </c>
      <c r="F644" s="19">
        <v>6.5</v>
      </c>
      <c r="G644" s="19">
        <f t="shared" si="79"/>
        <v>34645</v>
      </c>
      <c r="K644" s="19">
        <v>7.5</v>
      </c>
      <c r="L644" s="39" t="str">
        <f t="shared" si="70"/>
        <v>menor</v>
      </c>
    </row>
    <row r="645" spans="1:12" s="2" customFormat="1" ht="15" customHeight="1">
      <c r="A645" s="7" t="s">
        <v>1169</v>
      </c>
      <c r="B645" s="7" t="s">
        <v>1148</v>
      </c>
      <c r="C645" s="7" t="s">
        <v>12</v>
      </c>
      <c r="D645" s="8" t="s">
        <v>148</v>
      </c>
      <c r="E645" s="9">
        <v>833.4</v>
      </c>
      <c r="F645" s="19">
        <v>6.5</v>
      </c>
      <c r="G645" s="19">
        <f t="shared" si="79"/>
        <v>5417.0999999999995</v>
      </c>
      <c r="K645" s="19">
        <v>7.47</v>
      </c>
      <c r="L645" s="39" t="str">
        <f t="shared" si="70"/>
        <v>menor</v>
      </c>
    </row>
    <row r="646" spans="1:12" s="2" customFormat="1" ht="15" customHeight="1">
      <c r="A646" s="5" t="s">
        <v>1232</v>
      </c>
      <c r="B646" s="5" t="s">
        <v>1233</v>
      </c>
      <c r="C646" s="5"/>
      <c r="D646" s="5"/>
      <c r="E646" s="6"/>
      <c r="F646" s="6"/>
      <c r="G646" s="6">
        <f>SUM(G647:G651)</f>
        <v>125036.2</v>
      </c>
      <c r="H646" s="2" t="s">
        <v>1248</v>
      </c>
      <c r="K646" s="6"/>
      <c r="L646" s="39" t="str">
        <f t="shared" si="70"/>
        <v>menor</v>
      </c>
    </row>
    <row r="647" spans="1:12" s="2" customFormat="1" ht="15" customHeight="1">
      <c r="A647" s="7" t="s">
        <v>1234</v>
      </c>
      <c r="B647" s="7" t="s">
        <v>1166</v>
      </c>
      <c r="C647" s="7" t="s">
        <v>163</v>
      </c>
      <c r="D647" s="8" t="s">
        <v>33</v>
      </c>
      <c r="E647" s="9">
        <v>505</v>
      </c>
      <c r="F647" s="19">
        <v>30.34</v>
      </c>
      <c r="G647" s="19">
        <f t="shared" ref="G647:G651" si="80">E647*F647</f>
        <v>15321.7</v>
      </c>
      <c r="K647" s="19">
        <v>30.34</v>
      </c>
      <c r="L647" s="39" t="str">
        <f t="shared" si="70"/>
        <v>menor</v>
      </c>
    </row>
    <row r="648" spans="1:12" s="2" customFormat="1" ht="15" customHeight="1">
      <c r="A648" s="7" t="s">
        <v>1235</v>
      </c>
      <c r="B648" s="7" t="s">
        <v>1152</v>
      </c>
      <c r="C648" s="7" t="s">
        <v>12</v>
      </c>
      <c r="D648" s="8" t="s">
        <v>44</v>
      </c>
      <c r="E648" s="9">
        <v>146</v>
      </c>
      <c r="F648" s="19">
        <v>350</v>
      </c>
      <c r="G648" s="19">
        <f t="shared" si="80"/>
        <v>51100</v>
      </c>
      <c r="K648" s="19">
        <v>372.62</v>
      </c>
      <c r="L648" s="39" t="str">
        <f t="shared" ref="L648:L679" si="81">IF(F648&gt;K648,"maior","menor")</f>
        <v>menor</v>
      </c>
    </row>
    <row r="649" spans="1:12" s="2" customFormat="1" ht="15" customHeight="1">
      <c r="A649" s="7" t="s">
        <v>1236</v>
      </c>
      <c r="B649" s="7" t="s">
        <v>1155</v>
      </c>
      <c r="C649" s="7" t="s">
        <v>12</v>
      </c>
      <c r="D649" s="8" t="s">
        <v>148</v>
      </c>
      <c r="E649" s="9">
        <v>3232.8</v>
      </c>
      <c r="F649" s="19">
        <v>6.5</v>
      </c>
      <c r="G649" s="19">
        <f t="shared" si="80"/>
        <v>21013.200000000001</v>
      </c>
      <c r="K649" s="19">
        <v>7.5</v>
      </c>
      <c r="L649" s="39" t="str">
        <f t="shared" si="81"/>
        <v>menor</v>
      </c>
    </row>
    <row r="650" spans="1:12" s="2" customFormat="1" ht="15" customHeight="1">
      <c r="A650" s="7" t="s">
        <v>1237</v>
      </c>
      <c r="B650" s="7" t="s">
        <v>1148</v>
      </c>
      <c r="C650" s="7" t="s">
        <v>12</v>
      </c>
      <c r="D650" s="8" t="s">
        <v>148</v>
      </c>
      <c r="E650" s="9">
        <v>640.20000000000005</v>
      </c>
      <c r="F650" s="19">
        <v>6.5</v>
      </c>
      <c r="G650" s="19">
        <f t="shared" si="80"/>
        <v>4161.3</v>
      </c>
      <c r="K650" s="19">
        <v>7.47</v>
      </c>
      <c r="L650" s="39" t="str">
        <f t="shared" si="81"/>
        <v>menor</v>
      </c>
    </row>
    <row r="651" spans="1:12" s="2" customFormat="1" ht="15" customHeight="1">
      <c r="A651" s="7"/>
      <c r="B651" s="7" t="s">
        <v>1238</v>
      </c>
      <c r="C651" s="7" t="s">
        <v>12</v>
      </c>
      <c r="D651" s="8" t="s">
        <v>54</v>
      </c>
      <c r="E651" s="9">
        <v>1520</v>
      </c>
      <c r="F651" s="19">
        <v>22</v>
      </c>
      <c r="G651" s="19">
        <f t="shared" si="80"/>
        <v>33440</v>
      </c>
      <c r="K651" s="19">
        <v>23.98</v>
      </c>
      <c r="L651" s="39" t="str">
        <f t="shared" si="81"/>
        <v>menor</v>
      </c>
    </row>
    <row r="652" spans="1:12" s="2" customFormat="1" ht="15" customHeight="1">
      <c r="A652" s="5" t="s">
        <v>1170</v>
      </c>
      <c r="B652" s="5" t="s">
        <v>1171</v>
      </c>
      <c r="C652" s="5"/>
      <c r="D652" s="5"/>
      <c r="E652" s="6"/>
      <c r="F652" s="6"/>
      <c r="G652" s="6">
        <f>SUM(G653:G671)</f>
        <v>39089.960999999996</v>
      </c>
      <c r="H652" s="34">
        <v>39090.379999999997</v>
      </c>
      <c r="I652" s="34">
        <f>G652-H652</f>
        <v>-0.41900000000168802</v>
      </c>
      <c r="K652" s="6"/>
      <c r="L652" s="39" t="str">
        <f t="shared" si="81"/>
        <v>menor</v>
      </c>
    </row>
    <row r="653" spans="1:12" s="2" customFormat="1" ht="22.5" customHeight="1">
      <c r="A653" s="7" t="s">
        <v>1172</v>
      </c>
      <c r="B653" s="7" t="s">
        <v>1173</v>
      </c>
      <c r="C653" s="7" t="s">
        <v>12</v>
      </c>
      <c r="D653" s="8" t="s">
        <v>14</v>
      </c>
      <c r="E653" s="9">
        <v>23</v>
      </c>
      <c r="F653" s="19">
        <v>4.54</v>
      </c>
      <c r="G653" s="19">
        <f t="shared" ref="G653:G671" si="82">E653*F653</f>
        <v>104.42</v>
      </c>
      <c r="K653" s="19">
        <v>5.68</v>
      </c>
      <c r="L653" s="39" t="str">
        <f t="shared" si="81"/>
        <v>menor</v>
      </c>
    </row>
    <row r="654" spans="1:12" s="2" customFormat="1" ht="22.5" customHeight="1">
      <c r="A654" s="7" t="s">
        <v>1174</v>
      </c>
      <c r="B654" s="7" t="s">
        <v>1175</v>
      </c>
      <c r="C654" s="7" t="s">
        <v>12</v>
      </c>
      <c r="D654" s="8" t="s">
        <v>14</v>
      </c>
      <c r="E654" s="9">
        <v>77</v>
      </c>
      <c r="F654" s="19">
        <v>5.38</v>
      </c>
      <c r="G654" s="19">
        <f t="shared" si="82"/>
        <v>414.26</v>
      </c>
      <c r="K654" s="19">
        <v>6.73</v>
      </c>
      <c r="L654" s="39" t="str">
        <f t="shared" si="81"/>
        <v>menor</v>
      </c>
    </row>
    <row r="655" spans="1:12" s="2" customFormat="1" ht="30" customHeight="1">
      <c r="A655" s="7" t="s">
        <v>1176</v>
      </c>
      <c r="B655" s="7" t="s">
        <v>543</v>
      </c>
      <c r="C655" s="7" t="s">
        <v>443</v>
      </c>
      <c r="D655" s="8" t="s">
        <v>54</v>
      </c>
      <c r="E655" s="9">
        <v>1438.45</v>
      </c>
      <c r="F655" s="19">
        <v>1.65</v>
      </c>
      <c r="G655" s="19">
        <f t="shared" si="82"/>
        <v>2373.4425000000001</v>
      </c>
      <c r="K655" s="19">
        <v>2.09</v>
      </c>
      <c r="L655" s="39" t="str">
        <f t="shared" si="81"/>
        <v>menor</v>
      </c>
    </row>
    <row r="656" spans="1:12" s="2" customFormat="1" ht="30" customHeight="1">
      <c r="A656" s="7" t="s">
        <v>1177</v>
      </c>
      <c r="B656" s="7" t="s">
        <v>545</v>
      </c>
      <c r="C656" s="7" t="s">
        <v>443</v>
      </c>
      <c r="D656" s="8" t="s">
        <v>54</v>
      </c>
      <c r="E656" s="9">
        <v>1683.05</v>
      </c>
      <c r="F656" s="19">
        <v>2.4</v>
      </c>
      <c r="G656" s="19">
        <f t="shared" si="82"/>
        <v>4039.3199999999997</v>
      </c>
      <c r="K656" s="19">
        <v>3.32</v>
      </c>
      <c r="L656" s="39" t="str">
        <f t="shared" si="81"/>
        <v>menor</v>
      </c>
    </row>
    <row r="657" spans="1:12" s="2" customFormat="1" ht="15" customHeight="1">
      <c r="A657" s="7" t="s">
        <v>1178</v>
      </c>
      <c r="B657" s="7" t="s">
        <v>481</v>
      </c>
      <c r="C657" s="7" t="s">
        <v>480</v>
      </c>
      <c r="D657" s="8" t="s">
        <v>54</v>
      </c>
      <c r="E657" s="9">
        <v>54.1</v>
      </c>
      <c r="F657" s="19">
        <v>52.04</v>
      </c>
      <c r="G657" s="19">
        <f t="shared" si="82"/>
        <v>2815.364</v>
      </c>
      <c r="K657" s="19">
        <v>65.05</v>
      </c>
      <c r="L657" s="39" t="str">
        <f t="shared" si="81"/>
        <v>menor</v>
      </c>
    </row>
    <row r="658" spans="1:12" s="2" customFormat="1" ht="22.5" customHeight="1">
      <c r="A658" s="7" t="s">
        <v>1179</v>
      </c>
      <c r="B658" s="7" t="s">
        <v>1180</v>
      </c>
      <c r="C658" s="7" t="s">
        <v>443</v>
      </c>
      <c r="D658" s="8" t="s">
        <v>14</v>
      </c>
      <c r="E658" s="9">
        <v>7</v>
      </c>
      <c r="F658" s="19">
        <v>13.62</v>
      </c>
      <c r="G658" s="19">
        <f t="shared" si="82"/>
        <v>95.339999999999989</v>
      </c>
      <c r="K658" s="19">
        <v>17.03</v>
      </c>
      <c r="L658" s="39" t="str">
        <f t="shared" si="81"/>
        <v>menor</v>
      </c>
    </row>
    <row r="659" spans="1:12" s="2" customFormat="1" ht="22.5" customHeight="1">
      <c r="A659" s="7" t="s">
        <v>1181</v>
      </c>
      <c r="B659" s="7" t="s">
        <v>1182</v>
      </c>
      <c r="C659" s="7" t="s">
        <v>443</v>
      </c>
      <c r="D659" s="8" t="s">
        <v>14</v>
      </c>
      <c r="E659" s="9">
        <v>7</v>
      </c>
      <c r="F659" s="19">
        <v>21.58</v>
      </c>
      <c r="G659" s="19">
        <f t="shared" si="82"/>
        <v>151.06</v>
      </c>
      <c r="K659" s="19">
        <v>26.97</v>
      </c>
      <c r="L659" s="39" t="str">
        <f t="shared" si="81"/>
        <v>menor</v>
      </c>
    </row>
    <row r="660" spans="1:12" s="2" customFormat="1" ht="22.5" customHeight="1">
      <c r="A660" s="7" t="s">
        <v>1183</v>
      </c>
      <c r="B660" s="7" t="s">
        <v>1184</v>
      </c>
      <c r="C660" s="7" t="s">
        <v>443</v>
      </c>
      <c r="D660" s="8" t="s">
        <v>14</v>
      </c>
      <c r="E660" s="9">
        <v>1</v>
      </c>
      <c r="F660" s="19">
        <v>29.52</v>
      </c>
      <c r="G660" s="19">
        <f t="shared" si="82"/>
        <v>29.52</v>
      </c>
      <c r="K660" s="19">
        <v>36.9</v>
      </c>
      <c r="L660" s="39" t="str">
        <f t="shared" si="81"/>
        <v>menor</v>
      </c>
    </row>
    <row r="661" spans="1:12" s="2" customFormat="1" ht="22.5" customHeight="1">
      <c r="A661" s="7" t="s">
        <v>1185</v>
      </c>
      <c r="B661" s="7" t="s">
        <v>1186</v>
      </c>
      <c r="C661" s="7" t="s">
        <v>443</v>
      </c>
      <c r="D661" s="8" t="s">
        <v>14</v>
      </c>
      <c r="E661" s="9">
        <v>9</v>
      </c>
      <c r="F661" s="19">
        <v>29.17</v>
      </c>
      <c r="G661" s="19">
        <f t="shared" si="82"/>
        <v>262.53000000000003</v>
      </c>
      <c r="K661" s="19">
        <v>36.46</v>
      </c>
      <c r="L661" s="39" t="str">
        <f t="shared" si="81"/>
        <v>menor</v>
      </c>
    </row>
    <row r="662" spans="1:12" s="2" customFormat="1" ht="22.5" customHeight="1">
      <c r="A662" s="7" t="s">
        <v>1187</v>
      </c>
      <c r="B662" s="7" t="s">
        <v>1188</v>
      </c>
      <c r="C662" s="7" t="s">
        <v>443</v>
      </c>
      <c r="D662" s="8" t="s">
        <v>14</v>
      </c>
      <c r="E662" s="9">
        <v>8</v>
      </c>
      <c r="F662" s="19">
        <v>16.28</v>
      </c>
      <c r="G662" s="19">
        <f t="shared" si="82"/>
        <v>130.24</v>
      </c>
      <c r="K662" s="19">
        <v>20.350000000000001</v>
      </c>
      <c r="L662" s="39" t="str">
        <f t="shared" si="81"/>
        <v>menor</v>
      </c>
    </row>
    <row r="663" spans="1:12" s="2" customFormat="1" ht="22.5" customHeight="1">
      <c r="A663" s="7" t="s">
        <v>1189</v>
      </c>
      <c r="B663" s="7" t="s">
        <v>1190</v>
      </c>
      <c r="C663" s="7" t="s">
        <v>443</v>
      </c>
      <c r="D663" s="8" t="s">
        <v>14</v>
      </c>
      <c r="E663" s="9">
        <v>20</v>
      </c>
      <c r="F663" s="19">
        <v>31.71</v>
      </c>
      <c r="G663" s="19">
        <f t="shared" si="82"/>
        <v>634.20000000000005</v>
      </c>
      <c r="K663" s="19">
        <v>39.64</v>
      </c>
      <c r="L663" s="39" t="str">
        <f t="shared" si="81"/>
        <v>menor</v>
      </c>
    </row>
    <row r="664" spans="1:12" s="2" customFormat="1" ht="22.5" customHeight="1">
      <c r="A664" s="7" t="s">
        <v>1191</v>
      </c>
      <c r="B664" s="7" t="s">
        <v>505</v>
      </c>
      <c r="C664" s="7" t="s">
        <v>443</v>
      </c>
      <c r="D664" s="8" t="s">
        <v>14</v>
      </c>
      <c r="E664" s="9">
        <v>8</v>
      </c>
      <c r="F664" s="19">
        <v>9.73</v>
      </c>
      <c r="G664" s="19">
        <f t="shared" si="82"/>
        <v>77.84</v>
      </c>
      <c r="K664" s="19">
        <v>10.81</v>
      </c>
      <c r="L664" s="39" t="str">
        <f t="shared" si="81"/>
        <v>menor</v>
      </c>
    </row>
    <row r="665" spans="1:12" s="2" customFormat="1" ht="22.5" customHeight="1">
      <c r="A665" s="7" t="s">
        <v>1192</v>
      </c>
      <c r="B665" s="7" t="s">
        <v>507</v>
      </c>
      <c r="C665" s="7" t="s">
        <v>443</v>
      </c>
      <c r="D665" s="8" t="s">
        <v>14</v>
      </c>
      <c r="E665" s="9">
        <v>14</v>
      </c>
      <c r="F665" s="19">
        <v>10.08</v>
      </c>
      <c r="G665" s="19">
        <f t="shared" si="82"/>
        <v>141.12</v>
      </c>
      <c r="K665" s="19">
        <v>11.2</v>
      </c>
      <c r="L665" s="39" t="str">
        <f t="shared" si="81"/>
        <v>menor</v>
      </c>
    </row>
    <row r="666" spans="1:12" s="2" customFormat="1" ht="15" customHeight="1">
      <c r="A666" s="7" t="s">
        <v>1193</v>
      </c>
      <c r="B666" s="7" t="s">
        <v>1194</v>
      </c>
      <c r="C666" s="7" t="s">
        <v>443</v>
      </c>
      <c r="D666" s="8" t="s">
        <v>54</v>
      </c>
      <c r="E666" s="9">
        <v>145.30000000000001</v>
      </c>
      <c r="F666" s="19">
        <v>4.62</v>
      </c>
      <c r="G666" s="19">
        <f t="shared" si="82"/>
        <v>671.28600000000006</v>
      </c>
      <c r="K666" s="19">
        <v>5.78</v>
      </c>
      <c r="L666" s="39" t="str">
        <f t="shared" si="81"/>
        <v>menor</v>
      </c>
    </row>
    <row r="667" spans="1:12" s="2" customFormat="1" ht="22.5" customHeight="1">
      <c r="A667" s="7" t="s">
        <v>1195</v>
      </c>
      <c r="B667" s="7" t="s">
        <v>1196</v>
      </c>
      <c r="C667" s="7" t="s">
        <v>443</v>
      </c>
      <c r="D667" s="8" t="s">
        <v>54</v>
      </c>
      <c r="E667" s="9">
        <v>48.1</v>
      </c>
      <c r="F667" s="19">
        <v>3.82</v>
      </c>
      <c r="G667" s="19">
        <f t="shared" si="82"/>
        <v>183.74199999999999</v>
      </c>
      <c r="K667" s="19">
        <v>4.78</v>
      </c>
      <c r="L667" s="39" t="str">
        <f t="shared" si="81"/>
        <v>menor</v>
      </c>
    </row>
    <row r="668" spans="1:12" s="2" customFormat="1" ht="22.5" customHeight="1">
      <c r="A668" s="7" t="s">
        <v>1197</v>
      </c>
      <c r="B668" s="7" t="s">
        <v>1198</v>
      </c>
      <c r="C668" s="7" t="s">
        <v>443</v>
      </c>
      <c r="D668" s="8" t="s">
        <v>14</v>
      </c>
      <c r="E668" s="9">
        <v>13</v>
      </c>
      <c r="F668" s="19">
        <v>171.58</v>
      </c>
      <c r="G668" s="19">
        <f t="shared" si="82"/>
        <v>2230.54</v>
      </c>
      <c r="K668" s="19">
        <v>171.58</v>
      </c>
      <c r="L668" s="39" t="str">
        <f t="shared" si="81"/>
        <v>menor</v>
      </c>
    </row>
    <row r="669" spans="1:12" s="2" customFormat="1" ht="22.5" customHeight="1">
      <c r="A669" s="7" t="s">
        <v>1199</v>
      </c>
      <c r="B669" s="7" t="s">
        <v>1200</v>
      </c>
      <c r="C669" s="7" t="s">
        <v>443</v>
      </c>
      <c r="D669" s="8" t="s">
        <v>14</v>
      </c>
      <c r="E669" s="9">
        <v>98</v>
      </c>
      <c r="F669" s="19">
        <v>175</v>
      </c>
      <c r="G669" s="19">
        <f t="shared" si="82"/>
        <v>17150</v>
      </c>
      <c r="K669" s="19">
        <v>195.04</v>
      </c>
      <c r="L669" s="39" t="str">
        <f t="shared" si="81"/>
        <v>menor</v>
      </c>
    </row>
    <row r="670" spans="1:12" s="2" customFormat="1" ht="15" customHeight="1">
      <c r="A670" s="7" t="s">
        <v>1201</v>
      </c>
      <c r="B670" s="7" t="s">
        <v>1202</v>
      </c>
      <c r="C670" s="7" t="s">
        <v>1203</v>
      </c>
      <c r="D670" s="8" t="s">
        <v>215</v>
      </c>
      <c r="E670" s="9">
        <v>443.45</v>
      </c>
      <c r="F670" s="9">
        <v>16.97</v>
      </c>
      <c r="G670" s="19">
        <f t="shared" si="82"/>
        <v>7525.3464999999997</v>
      </c>
      <c r="K670" s="19">
        <v>21.21</v>
      </c>
      <c r="L670" s="39" t="str">
        <f t="shared" si="81"/>
        <v>menor</v>
      </c>
    </row>
    <row r="671" spans="1:12" s="2" customFormat="1" ht="15" customHeight="1">
      <c r="A671" s="7" t="s">
        <v>1204</v>
      </c>
      <c r="B671" s="7" t="s">
        <v>1205</v>
      </c>
      <c r="C671" s="7" t="s">
        <v>1206</v>
      </c>
      <c r="D671" s="8" t="s">
        <v>94</v>
      </c>
      <c r="E671" s="9">
        <v>9</v>
      </c>
      <c r="F671" s="9">
        <v>6.71</v>
      </c>
      <c r="G671" s="19">
        <f t="shared" si="82"/>
        <v>60.39</v>
      </c>
      <c r="K671" s="19">
        <v>8.39</v>
      </c>
      <c r="L671" s="39" t="str">
        <f t="shared" si="81"/>
        <v>menor</v>
      </c>
    </row>
    <row r="672" spans="1:12" s="2" customFormat="1" ht="15" customHeight="1">
      <c r="A672" s="5" t="s">
        <v>1207</v>
      </c>
      <c r="B672" s="5" t="s">
        <v>1208</v>
      </c>
      <c r="C672" s="5"/>
      <c r="D672" s="5"/>
      <c r="E672" s="6"/>
      <c r="F672" s="6"/>
      <c r="G672" s="6">
        <f>SUM(G673:G675)</f>
        <v>24360</v>
      </c>
      <c r="H672" s="2" t="s">
        <v>1248</v>
      </c>
      <c r="K672" s="6"/>
      <c r="L672" s="39" t="str">
        <f t="shared" si="81"/>
        <v>menor</v>
      </c>
    </row>
    <row r="673" spans="1:12" s="2" customFormat="1" ht="15" customHeight="1">
      <c r="A673" s="7" t="s">
        <v>1209</v>
      </c>
      <c r="B673" s="7" t="s">
        <v>1210</v>
      </c>
      <c r="C673" s="7" t="s">
        <v>126</v>
      </c>
      <c r="D673" s="8" t="s">
        <v>33</v>
      </c>
      <c r="E673" s="9">
        <v>1010</v>
      </c>
      <c r="F673" s="9">
        <v>6</v>
      </c>
      <c r="G673" s="19">
        <f t="shared" ref="G673:G675" si="83">E673*F673</f>
        <v>6060</v>
      </c>
      <c r="K673" s="19">
        <v>7.4</v>
      </c>
      <c r="L673" s="39" t="str">
        <f t="shared" si="81"/>
        <v>menor</v>
      </c>
    </row>
    <row r="674" spans="1:12" s="2" customFormat="1" ht="15" customHeight="1">
      <c r="A674" s="7" t="s">
        <v>1211</v>
      </c>
      <c r="B674" s="7" t="s">
        <v>1212</v>
      </c>
      <c r="C674" s="7" t="s">
        <v>12</v>
      </c>
      <c r="D674" s="8" t="s">
        <v>1213</v>
      </c>
      <c r="E674" s="9">
        <v>8</v>
      </c>
      <c r="F674" s="9">
        <v>1200</v>
      </c>
      <c r="G674" s="19">
        <f t="shared" si="83"/>
        <v>9600</v>
      </c>
      <c r="K674" s="19">
        <v>1318.9</v>
      </c>
      <c r="L674" s="39" t="str">
        <f t="shared" si="81"/>
        <v>menor</v>
      </c>
    </row>
    <row r="675" spans="1:12" s="2" customFormat="1" ht="15" customHeight="1">
      <c r="A675" s="7" t="s">
        <v>1214</v>
      </c>
      <c r="B675" s="7" t="s">
        <v>1215</v>
      </c>
      <c r="C675" s="7" t="s">
        <v>126</v>
      </c>
      <c r="D675" s="8" t="s">
        <v>33</v>
      </c>
      <c r="E675" s="9">
        <v>5800</v>
      </c>
      <c r="F675" s="9">
        <v>1.5</v>
      </c>
      <c r="G675" s="19">
        <f t="shared" si="83"/>
        <v>8700</v>
      </c>
      <c r="K675" s="19">
        <v>1.87</v>
      </c>
      <c r="L675" s="39" t="str">
        <f t="shared" si="81"/>
        <v>menor</v>
      </c>
    </row>
    <row r="676" spans="1:12" s="2" customFormat="1" ht="15" customHeight="1">
      <c r="A676" s="5" t="s">
        <v>1216</v>
      </c>
      <c r="B676" s="5" t="s">
        <v>1217</v>
      </c>
      <c r="C676" s="5"/>
      <c r="D676" s="5"/>
      <c r="E676" s="6"/>
      <c r="F676" s="6"/>
      <c r="G676" s="6">
        <f>SUM(G677)</f>
        <v>117714.03</v>
      </c>
      <c r="H676" s="2" t="s">
        <v>1248</v>
      </c>
      <c r="K676" s="6"/>
      <c r="L676" s="39" t="str">
        <f t="shared" si="81"/>
        <v>menor</v>
      </c>
    </row>
    <row r="677" spans="1:12" s="2" customFormat="1" ht="15" customHeight="1">
      <c r="A677" s="7" t="s">
        <v>1218</v>
      </c>
      <c r="B677" s="7" t="s">
        <v>1219</v>
      </c>
      <c r="C677" s="7" t="s">
        <v>1220</v>
      </c>
      <c r="D677" s="8" t="s">
        <v>626</v>
      </c>
      <c r="E677" s="9">
        <v>1</v>
      </c>
      <c r="F677" s="9">
        <v>117714.03</v>
      </c>
      <c r="G677" s="19">
        <f t="shared" ref="G677" si="84">E677*F677</f>
        <v>117714.03</v>
      </c>
      <c r="K677" s="19">
        <v>238367.52</v>
      </c>
      <c r="L677" s="39" t="str">
        <f t="shared" si="81"/>
        <v>menor</v>
      </c>
    </row>
    <row r="678" spans="1:12" s="2" customFormat="1" ht="15" customHeight="1">
      <c r="A678" s="5" t="s">
        <v>1221</v>
      </c>
      <c r="B678" s="5" t="s">
        <v>1222</v>
      </c>
      <c r="C678" s="5"/>
      <c r="D678" s="5"/>
      <c r="E678" s="6"/>
      <c r="F678" s="6"/>
      <c r="G678" s="6">
        <f>SUM(G679)</f>
        <v>2935.884</v>
      </c>
      <c r="H678" s="2" t="s">
        <v>1248</v>
      </c>
      <c r="K678" s="6"/>
      <c r="L678" s="39" t="str">
        <f t="shared" si="81"/>
        <v>menor</v>
      </c>
    </row>
    <row r="679" spans="1:12" s="2" customFormat="1" ht="15" customHeight="1">
      <c r="A679" s="7" t="s">
        <v>1223</v>
      </c>
      <c r="B679" s="7" t="s">
        <v>1224</v>
      </c>
      <c r="C679" s="7" t="s">
        <v>1220</v>
      </c>
      <c r="D679" s="8" t="s">
        <v>33</v>
      </c>
      <c r="E679" s="9">
        <v>4893.1400000000003</v>
      </c>
      <c r="F679" s="9">
        <v>0.6</v>
      </c>
      <c r="G679" s="19">
        <f t="shared" ref="G679" si="85">E679*F679</f>
        <v>2935.884</v>
      </c>
      <c r="K679" s="19">
        <v>0.71</v>
      </c>
      <c r="L679" s="39" t="str">
        <f t="shared" si="81"/>
        <v>menor</v>
      </c>
    </row>
    <row r="680" spans="1:12">
      <c r="A680" s="14"/>
      <c r="B680" s="14"/>
      <c r="C680" s="14"/>
      <c r="D680" s="14"/>
      <c r="E680" s="14"/>
      <c r="F680" s="14"/>
      <c r="G680" s="23">
        <f>G6+G19+G67+G92+G232+G349+G386+G591+G672+G676+G678</f>
        <v>3144974.3669199995</v>
      </c>
      <c r="H680" s="26">
        <v>3144853.88</v>
      </c>
      <c r="I680" s="26">
        <f>G680-H680</f>
        <v>120.48691999958828</v>
      </c>
      <c r="K680" s="25"/>
    </row>
    <row r="681" spans="1:12" ht="15" customHeight="1">
      <c r="A681" s="14"/>
      <c r="B681" s="14"/>
      <c r="E681" s="51" t="s">
        <v>1225</v>
      </c>
      <c r="F681" s="51"/>
      <c r="G681" s="24">
        <f>G680</f>
        <v>3144974.3669199995</v>
      </c>
      <c r="H681" s="24"/>
      <c r="K681" s="25"/>
    </row>
    <row r="682" spans="1:12">
      <c r="A682" s="14"/>
      <c r="B682" s="14"/>
      <c r="E682" s="51" t="s">
        <v>1226</v>
      </c>
      <c r="F682" s="51"/>
      <c r="G682" s="24">
        <f>G681*0.2592</f>
        <v>815177.3559056638</v>
      </c>
      <c r="H682" s="24"/>
      <c r="K682" s="25"/>
    </row>
    <row r="683" spans="1:12">
      <c r="A683" s="14"/>
      <c r="B683" s="14"/>
      <c r="E683" s="51" t="s">
        <v>7</v>
      </c>
      <c r="F683" s="51"/>
      <c r="G683" s="24">
        <f>G681+G682</f>
        <v>3960151.7228256632</v>
      </c>
      <c r="H683" s="24">
        <v>3960000</v>
      </c>
      <c r="I683" s="31">
        <f>G683-H683</f>
        <v>151.72282566316426</v>
      </c>
      <c r="K683" s="25"/>
    </row>
    <row r="684" spans="1:12" ht="26.25" customHeight="1">
      <c r="A684" s="14"/>
      <c r="B684" s="14"/>
      <c r="C684" s="14"/>
      <c r="D684" s="14"/>
      <c r="E684" s="14"/>
      <c r="F684" s="14"/>
      <c r="G684" s="14"/>
      <c r="I684" s="32"/>
      <c r="K684" s="25"/>
    </row>
    <row r="685" spans="1:12" ht="39.950000000000003" customHeight="1">
      <c r="A685" s="49" t="s">
        <v>1246</v>
      </c>
      <c r="B685" s="49"/>
      <c r="C685" s="49"/>
      <c r="D685" s="49"/>
      <c r="E685" s="49"/>
      <c r="F685" s="49"/>
      <c r="G685" s="49"/>
    </row>
    <row r="689" spans="2:5">
      <c r="B689" s="51"/>
      <c r="C689" s="51"/>
      <c r="D689" s="52"/>
      <c r="E689" s="52"/>
    </row>
    <row r="690" spans="2:5">
      <c r="B690" s="51"/>
      <c r="C690" s="51"/>
      <c r="D690" s="52"/>
      <c r="E690" s="52"/>
    </row>
    <row r="691" spans="2:5">
      <c r="B691" s="51"/>
      <c r="C691" s="51"/>
      <c r="D691" s="52"/>
      <c r="E691" s="52"/>
    </row>
  </sheetData>
  <autoFilter ref="A5:L5"/>
  <mergeCells count="22">
    <mergeCell ref="K4:K5"/>
    <mergeCell ref="A685:G685"/>
    <mergeCell ref="A3:G3"/>
    <mergeCell ref="B691:C691"/>
    <mergeCell ref="D691:E691"/>
    <mergeCell ref="B689:C689"/>
    <mergeCell ref="D689:E689"/>
    <mergeCell ref="B690:C690"/>
    <mergeCell ref="D690:E690"/>
    <mergeCell ref="E681:F681"/>
    <mergeCell ref="E682:F682"/>
    <mergeCell ref="E683:F683"/>
    <mergeCell ref="A1:B1"/>
    <mergeCell ref="D1:F1"/>
    <mergeCell ref="A2:B2"/>
    <mergeCell ref="D2:F2"/>
    <mergeCell ref="D4:D5"/>
    <mergeCell ref="E4:E5"/>
    <mergeCell ref="F4:F5"/>
    <mergeCell ref="A4:A5"/>
    <mergeCell ref="B4:B5"/>
    <mergeCell ref="C4:C5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 conforme valores CGP</vt:lpstr>
      <vt:lpstr>'Proposta conforme valores CGP'!Area_de_impressao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Glauco Perobelli</dc:creator>
  <cp:lastModifiedBy>Elaine</cp:lastModifiedBy>
  <cp:revision/>
  <cp:lastPrinted>2018-08-21T11:57:03Z</cp:lastPrinted>
  <dcterms:created xsi:type="dcterms:W3CDTF">2018-04-26T10:23:34Z</dcterms:created>
  <dcterms:modified xsi:type="dcterms:W3CDTF">2018-08-22T19:33:53Z</dcterms:modified>
</cp:coreProperties>
</file>